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8800" windowHeight="12375"/>
  </bookViews>
  <sheets>
    <sheet name="产品清单" sheetId="2" r:id="rId1"/>
  </sheets>
  <definedNames>
    <definedName name="_xlnm._FilterDatabase" localSheetId="0" hidden="1">产品清单!$K$2:$K$53</definedName>
    <definedName name="_xlnm.Print_Area" localSheetId="0">产品清单!$A$1:$K$86</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954" name="ID_E84C56F58BDD48258867D41666AEFA69" descr="D275-015会议桌拼接01（1） (2)"/>
        <xdr:cNvPicPr>
          <a:picLocks noChangeAspect="1"/>
        </xdr:cNvPicPr>
      </xdr:nvPicPr>
      <xdr:blipFill>
        <a:blip r:embed="rId1"/>
        <a:srcRect l="20006" t="25751" r="14558" b="22368"/>
        <a:stretch>
          <a:fillRect/>
        </a:stretch>
      </xdr:blipFill>
      <xdr:spPr>
        <a:xfrm>
          <a:off x="4918075" y="319177035"/>
          <a:ext cx="1479550" cy="662305"/>
        </a:xfrm>
        <a:prstGeom prst="rect">
          <a:avLst/>
        </a:prstGeom>
        <a:noFill/>
        <a:ln w="9525">
          <a:noFill/>
        </a:ln>
      </xdr:spPr>
    </xdr:pic>
  </etc:cellImage>
  <etc:cellImage>
    <xdr:pic>
      <xdr:nvPicPr>
        <xdr:cNvPr id="918" name="ID_1F9A5241F5754EE4811623F775B09060" descr="IMG_303"/>
        <xdr:cNvPicPr>
          <a:picLocks noChangeAspect="1"/>
        </xdr:cNvPicPr>
      </xdr:nvPicPr>
      <xdr:blipFill>
        <a:blip r:embed="rId2"/>
        <a:stretch>
          <a:fillRect/>
        </a:stretch>
      </xdr:blipFill>
      <xdr:spPr>
        <a:xfrm>
          <a:off x="4983480" y="293199185"/>
          <a:ext cx="1348740" cy="801370"/>
        </a:xfrm>
        <a:prstGeom prst="rect">
          <a:avLst/>
        </a:prstGeom>
        <a:noFill/>
        <a:ln w="9525">
          <a:noFill/>
        </a:ln>
      </xdr:spPr>
    </xdr:pic>
  </etc:cellImage>
  <etc:cellImage>
    <xdr:pic>
      <xdr:nvPicPr>
        <xdr:cNvPr id="903" name="ID_6186C8D84C0B4DED9B58B075E35A47DA"/>
        <xdr:cNvPicPr>
          <a:picLocks noChangeAspect="1"/>
        </xdr:cNvPicPr>
      </xdr:nvPicPr>
      <xdr:blipFill>
        <a:blip r:embed="rId3"/>
        <a:stretch>
          <a:fillRect/>
        </a:stretch>
      </xdr:blipFill>
      <xdr:spPr>
        <a:xfrm>
          <a:off x="5243195" y="282225750"/>
          <a:ext cx="828675" cy="1158240"/>
        </a:xfrm>
        <a:prstGeom prst="rect">
          <a:avLst/>
        </a:prstGeom>
        <a:noFill/>
        <a:ln w="9525">
          <a:noFill/>
        </a:ln>
      </xdr:spPr>
    </xdr:pic>
  </etc:cellImage>
  <etc:cellImage>
    <xdr:pic>
      <xdr:nvPicPr>
        <xdr:cNvPr id="897" name="ID_C4BE725BE0A44364A64BE09AFB668589"/>
        <xdr:cNvPicPr>
          <a:picLocks noChangeAspect="1"/>
        </xdr:cNvPicPr>
      </xdr:nvPicPr>
      <xdr:blipFill>
        <a:blip r:embed="rId4"/>
        <a:stretch>
          <a:fillRect/>
        </a:stretch>
      </xdr:blipFill>
      <xdr:spPr>
        <a:xfrm>
          <a:off x="4915535" y="278088090"/>
          <a:ext cx="1484630" cy="798195"/>
        </a:xfrm>
        <a:prstGeom prst="rect">
          <a:avLst/>
        </a:prstGeom>
      </xdr:spPr>
    </xdr:pic>
  </etc:cellImage>
  <etc:cellImage>
    <xdr:pic>
      <xdr:nvPicPr>
        <xdr:cNvPr id="575" name="ID_D630D3B1969E4F07A4F4A4DD855DB90A"/>
        <xdr:cNvPicPr>
          <a:picLocks noChangeAspect="1"/>
        </xdr:cNvPicPr>
      </xdr:nvPicPr>
      <xdr:blipFill>
        <a:blip r:embed="rId5"/>
        <a:stretch>
          <a:fillRect/>
        </a:stretch>
      </xdr:blipFill>
      <xdr:spPr>
        <a:xfrm>
          <a:off x="5210175" y="51196240"/>
          <a:ext cx="895350" cy="1191260"/>
        </a:xfrm>
        <a:prstGeom prst="rect">
          <a:avLst/>
        </a:prstGeom>
        <a:noFill/>
        <a:ln w="9525">
          <a:noFill/>
        </a:ln>
      </xdr:spPr>
    </xdr:pic>
  </etc:cellImage>
  <etc:cellImage>
    <xdr:pic>
      <xdr:nvPicPr>
        <xdr:cNvPr id="1026" name="ID_5A41C4535E0C4776B11D4763881A1A86"/>
        <xdr:cNvPicPr>
          <a:picLocks noChangeAspect="1"/>
        </xdr:cNvPicPr>
      </xdr:nvPicPr>
      <xdr:blipFill>
        <a:blip r:embed="rId6"/>
        <a:stretch>
          <a:fillRect/>
        </a:stretch>
      </xdr:blipFill>
      <xdr:spPr>
        <a:xfrm>
          <a:off x="4812665" y="371468015"/>
          <a:ext cx="1690370" cy="1692910"/>
        </a:xfrm>
        <a:prstGeom prst="rect">
          <a:avLst/>
        </a:prstGeom>
        <a:noFill/>
        <a:ln w="9525">
          <a:noFill/>
        </a:ln>
      </xdr:spPr>
    </xdr:pic>
  </etc:cellImage>
  <etc:cellImage>
    <xdr:pic>
      <xdr:nvPicPr>
        <xdr:cNvPr id="1272" name="ID_5ED311A3216349A195BCA7402A4D1820" descr="IMG_303"/>
        <xdr:cNvPicPr>
          <a:picLocks noChangeAspect="1"/>
        </xdr:cNvPicPr>
      </xdr:nvPicPr>
      <xdr:blipFill>
        <a:blip r:embed="rId2"/>
        <a:stretch>
          <a:fillRect/>
        </a:stretch>
      </xdr:blipFill>
      <xdr:spPr>
        <a:xfrm>
          <a:off x="4983480" y="554107985"/>
          <a:ext cx="1348740" cy="801370"/>
        </a:xfrm>
        <a:prstGeom prst="rect">
          <a:avLst/>
        </a:prstGeom>
        <a:noFill/>
        <a:ln w="9525">
          <a:noFill/>
        </a:ln>
      </xdr:spPr>
    </xdr:pic>
  </etc:cellImage>
  <etc:cellImage>
    <xdr:pic>
      <xdr:nvPicPr>
        <xdr:cNvPr id="1536" name="ID_CD62E5AFB0FB4F81A17EF093D4895095" descr="D275-015会议桌拼接01（1） (2)"/>
        <xdr:cNvPicPr>
          <a:picLocks noChangeAspect="1"/>
        </xdr:cNvPicPr>
      </xdr:nvPicPr>
      <xdr:blipFill>
        <a:blip r:embed="rId1"/>
        <a:srcRect l="20006" t="25751" r="14558" b="22368"/>
        <a:stretch>
          <a:fillRect/>
        </a:stretch>
      </xdr:blipFill>
      <xdr:spPr>
        <a:xfrm>
          <a:off x="4918075" y="784339935"/>
          <a:ext cx="1479550" cy="662305"/>
        </a:xfrm>
        <a:prstGeom prst="rect">
          <a:avLst/>
        </a:prstGeom>
        <a:noFill/>
        <a:ln w="9525">
          <a:noFill/>
        </a:ln>
      </xdr:spPr>
    </xdr:pic>
  </etc:cellImage>
  <etc:cellImage>
    <xdr:pic>
      <xdr:nvPicPr>
        <xdr:cNvPr id="979" name="ID_467172040F1647F9A80DA1479FFDEE1E" descr="ST-WJG-BM01-03 (1)"/>
        <xdr:cNvPicPr>
          <a:picLocks noChangeAspect="1"/>
        </xdr:cNvPicPr>
      </xdr:nvPicPr>
      <xdr:blipFill>
        <a:blip r:embed="rId7"/>
        <a:srcRect l="40341" t="13805" r="40625" b="12289"/>
        <a:stretch>
          <a:fillRect/>
        </a:stretch>
      </xdr:blipFill>
      <xdr:spPr>
        <a:xfrm>
          <a:off x="7316470" y="336435065"/>
          <a:ext cx="740410" cy="1604010"/>
        </a:xfrm>
        <a:prstGeom prst="rect">
          <a:avLst/>
        </a:prstGeom>
        <a:noFill/>
        <a:ln w="9525">
          <a:noFill/>
        </a:ln>
      </xdr:spPr>
    </xdr:pic>
  </etc:cellImage>
  <etc:cellImage>
    <xdr:pic>
      <xdr:nvPicPr>
        <xdr:cNvPr id="919" name="ID_B1DB2F56A96F429996C4C1E552217F45"/>
        <xdr:cNvPicPr>
          <a:picLocks noChangeAspect="1"/>
        </xdr:cNvPicPr>
      </xdr:nvPicPr>
      <xdr:blipFill>
        <a:blip r:embed="rId8"/>
        <a:stretch>
          <a:fillRect/>
        </a:stretch>
      </xdr:blipFill>
      <xdr:spPr>
        <a:xfrm>
          <a:off x="6819900" y="293222680"/>
          <a:ext cx="1733550" cy="754380"/>
        </a:xfrm>
        <a:prstGeom prst="rect">
          <a:avLst/>
        </a:prstGeom>
        <a:noFill/>
        <a:ln w="9525">
          <a:noFill/>
        </a:ln>
      </xdr:spPr>
    </xdr:pic>
  </etc:cellImage>
  <etc:cellImage>
    <xdr:pic>
      <xdr:nvPicPr>
        <xdr:cNvPr id="907" name="ID_053BA47EB5D0469FB0D98990F937D897" descr="reer_4"/>
        <xdr:cNvPicPr>
          <a:picLocks noChangeAspect="1"/>
        </xdr:cNvPicPr>
      </xdr:nvPicPr>
      <xdr:blipFill>
        <a:blip r:embed="rId9"/>
        <a:srcRect l="26894" t="8417" r="30019" b="7576"/>
        <a:stretch>
          <a:fillRect/>
        </a:stretch>
      </xdr:blipFill>
      <xdr:spPr>
        <a:xfrm>
          <a:off x="7038975" y="284252035"/>
          <a:ext cx="1295400" cy="1423670"/>
        </a:xfrm>
        <a:prstGeom prst="rect">
          <a:avLst/>
        </a:prstGeom>
        <a:noFill/>
        <a:ln w="9525">
          <a:noFill/>
        </a:ln>
      </xdr:spPr>
    </xdr:pic>
  </etc:cellImage>
  <etc:cellImage>
    <xdr:pic>
      <xdr:nvPicPr>
        <xdr:cNvPr id="904" name="ID_0D8C15D007C842F5A569109B2AFFD90E"/>
        <xdr:cNvPicPr>
          <a:picLocks noChangeAspect="1"/>
        </xdr:cNvPicPr>
      </xdr:nvPicPr>
      <xdr:blipFill>
        <a:blip r:embed="rId10"/>
        <a:stretch>
          <a:fillRect/>
        </a:stretch>
      </xdr:blipFill>
      <xdr:spPr>
        <a:xfrm>
          <a:off x="7200900" y="282153360"/>
          <a:ext cx="971550" cy="1303655"/>
        </a:xfrm>
        <a:prstGeom prst="rect">
          <a:avLst/>
        </a:prstGeom>
        <a:noFill/>
        <a:ln w="9525">
          <a:noFill/>
        </a:ln>
      </xdr:spPr>
    </xdr:pic>
  </etc:cellImage>
  <etc:cellImage>
    <xdr:pic>
      <xdr:nvPicPr>
        <xdr:cNvPr id="613" name="ID_E62FD50B02064C7BB958478A93F040DA"/>
        <xdr:cNvPicPr>
          <a:picLocks noChangeAspect="1"/>
        </xdr:cNvPicPr>
      </xdr:nvPicPr>
      <xdr:blipFill>
        <a:blip r:embed="rId11"/>
        <a:stretch>
          <a:fillRect/>
        </a:stretch>
      </xdr:blipFill>
      <xdr:spPr>
        <a:xfrm>
          <a:off x="7184390" y="72674480"/>
          <a:ext cx="1004570" cy="1414780"/>
        </a:xfrm>
        <a:prstGeom prst="rect">
          <a:avLst/>
        </a:prstGeom>
        <a:noFill/>
        <a:ln w="9525">
          <a:noFill/>
        </a:ln>
      </xdr:spPr>
    </xdr:pic>
  </etc:cellImage>
  <etc:cellImage>
    <xdr:pic>
      <xdr:nvPicPr>
        <xdr:cNvPr id="1387" name="ID_A2AFF82441FD4EBBBB22313EEB6CFD9B"/>
        <xdr:cNvPicPr>
          <a:picLocks noChangeAspect="1"/>
        </xdr:cNvPicPr>
      </xdr:nvPicPr>
      <xdr:blipFill>
        <a:blip r:embed="rId11"/>
        <a:stretch>
          <a:fillRect/>
        </a:stretch>
      </xdr:blipFill>
      <xdr:spPr>
        <a:xfrm>
          <a:off x="7184390" y="652454880"/>
          <a:ext cx="1004570" cy="1414780"/>
        </a:xfrm>
        <a:prstGeom prst="rect">
          <a:avLst/>
        </a:prstGeom>
        <a:noFill/>
        <a:ln w="9525">
          <a:noFill/>
        </a:ln>
      </xdr:spPr>
    </xdr:pic>
  </etc:cellImage>
  <etc:cellImage>
    <xdr:pic>
      <xdr:nvPicPr>
        <xdr:cNvPr id="577" name="ID_BB3979D1375244008A3F6F57FC895874"/>
        <xdr:cNvPicPr>
          <a:picLocks noChangeAspect="1"/>
        </xdr:cNvPicPr>
      </xdr:nvPicPr>
      <xdr:blipFill>
        <a:blip r:embed="rId12"/>
        <a:stretch>
          <a:fillRect/>
        </a:stretch>
      </xdr:blipFill>
      <xdr:spPr>
        <a:xfrm>
          <a:off x="9192260" y="51001295"/>
          <a:ext cx="1046480" cy="1581785"/>
        </a:xfrm>
        <a:prstGeom prst="rect">
          <a:avLst/>
        </a:prstGeom>
        <a:noFill/>
        <a:ln w="9525">
          <a:noFill/>
        </a:ln>
      </xdr:spPr>
    </xdr:pic>
  </etc:cellImage>
  <etc:cellImage>
    <xdr:pic>
      <xdr:nvPicPr>
        <xdr:cNvPr id="571" name="ID_8266270D61894D8C8C3C2706EC46C968"/>
        <xdr:cNvPicPr>
          <a:picLocks noChangeAspect="1"/>
        </xdr:cNvPicPr>
      </xdr:nvPicPr>
      <xdr:blipFill>
        <a:blip r:embed="rId13"/>
        <a:stretch>
          <a:fillRect/>
        </a:stretch>
      </xdr:blipFill>
      <xdr:spPr>
        <a:xfrm>
          <a:off x="9216390" y="33708340"/>
          <a:ext cx="998220" cy="1623060"/>
        </a:xfrm>
        <a:prstGeom prst="rect">
          <a:avLst/>
        </a:prstGeom>
        <a:noFill/>
        <a:ln w="9525">
          <a:noFill/>
        </a:ln>
      </xdr:spPr>
    </xdr:pic>
  </etc:cellImage>
  <etc:cellImage>
    <xdr:pic>
      <xdr:nvPicPr>
        <xdr:cNvPr id="1274" name="ID_A12633FE7F86415B9BB98385A0A350D5"/>
        <xdr:cNvPicPr>
          <a:picLocks noChangeAspect="1"/>
        </xdr:cNvPicPr>
      </xdr:nvPicPr>
      <xdr:blipFill>
        <a:blip r:embed="rId14"/>
        <a:stretch>
          <a:fillRect/>
        </a:stretch>
      </xdr:blipFill>
      <xdr:spPr>
        <a:xfrm>
          <a:off x="8879205" y="554056550"/>
          <a:ext cx="1672590" cy="904875"/>
        </a:xfrm>
        <a:prstGeom prst="rect">
          <a:avLst/>
        </a:prstGeom>
        <a:noFill/>
        <a:ln w="9525">
          <a:noFill/>
        </a:ln>
      </xdr:spPr>
    </xdr:pic>
  </etc:cellImage>
  <etc:cellImage>
    <xdr:pic>
      <xdr:nvPicPr>
        <xdr:cNvPr id="1277" name="ID_9E4AB7EA4FBF42748C9DC06352513A94"/>
        <xdr:cNvPicPr>
          <a:picLocks noChangeAspect="1"/>
        </xdr:cNvPicPr>
      </xdr:nvPicPr>
      <xdr:blipFill>
        <a:blip r:embed="rId15"/>
        <a:stretch>
          <a:fillRect/>
        </a:stretch>
      </xdr:blipFill>
      <xdr:spPr>
        <a:xfrm>
          <a:off x="8815070" y="555948850"/>
          <a:ext cx="1800860" cy="1438275"/>
        </a:xfrm>
        <a:prstGeom prst="rect">
          <a:avLst/>
        </a:prstGeom>
        <a:noFill/>
        <a:ln w="9525">
          <a:noFill/>
        </a:ln>
      </xdr:spPr>
    </xdr:pic>
  </etc:cellImage>
  <etc:cellImage>
    <xdr:pic>
      <xdr:nvPicPr>
        <xdr:cNvPr id="1280" name="ID_DD20AB1AB30540389D63159A03258BD5"/>
        <xdr:cNvPicPr>
          <a:picLocks noChangeAspect="1"/>
        </xdr:cNvPicPr>
      </xdr:nvPicPr>
      <xdr:blipFill>
        <a:blip r:embed="rId16"/>
        <a:stretch>
          <a:fillRect/>
        </a:stretch>
      </xdr:blipFill>
      <xdr:spPr>
        <a:xfrm>
          <a:off x="9112250" y="558098960"/>
          <a:ext cx="1205865" cy="1456055"/>
        </a:xfrm>
        <a:prstGeom prst="rect">
          <a:avLst/>
        </a:prstGeom>
        <a:noFill/>
        <a:ln w="9525">
          <a:noFill/>
        </a:ln>
      </xdr:spPr>
    </xdr:pic>
  </etc:cellImage>
  <etc:cellImage>
    <xdr:pic>
      <xdr:nvPicPr>
        <xdr:cNvPr id="1394" name="ID_BC3574FB64A94289840D2C557CC4D925" descr="D275-016 (3)"/>
        <xdr:cNvPicPr>
          <a:picLocks noChangeAspect="1"/>
        </xdr:cNvPicPr>
      </xdr:nvPicPr>
      <xdr:blipFill>
        <a:blip r:embed="rId17"/>
        <a:srcRect t="12303" b="8090"/>
        <a:stretch>
          <a:fillRect/>
        </a:stretch>
      </xdr:blipFill>
      <xdr:spPr>
        <a:xfrm>
          <a:off x="8853170" y="657094190"/>
          <a:ext cx="1724660" cy="772160"/>
        </a:xfrm>
        <a:prstGeom prst="rect">
          <a:avLst/>
        </a:prstGeom>
        <a:noFill/>
        <a:ln w="9525">
          <a:noFill/>
        </a:ln>
      </xdr:spPr>
    </xdr:pic>
  </etc:cellImage>
  <etc:cellImage>
    <xdr:pic>
      <xdr:nvPicPr>
        <xdr:cNvPr id="1532" name="ID_E5288067468143ADB60D1722A2BBC959" descr="reer"/>
        <xdr:cNvPicPr>
          <a:picLocks noChangeAspect="1"/>
        </xdr:cNvPicPr>
      </xdr:nvPicPr>
      <xdr:blipFill>
        <a:blip r:embed="rId18"/>
        <a:srcRect l="33144" t="6903" r="33997" b="10101"/>
        <a:stretch>
          <a:fillRect/>
        </a:stretch>
      </xdr:blipFill>
      <xdr:spPr>
        <a:xfrm>
          <a:off x="9148445" y="779550765"/>
          <a:ext cx="1133475" cy="1604010"/>
        </a:xfrm>
        <a:prstGeom prst="rect">
          <a:avLst/>
        </a:prstGeom>
        <a:noFill/>
        <a:ln w="9525">
          <a:noFill/>
        </a:ln>
      </xdr:spPr>
    </xdr:pic>
  </etc:cellImage>
  <etc:cellImage>
    <xdr:pic>
      <xdr:nvPicPr>
        <xdr:cNvPr id="2" name="ID_B23305DEDBAF4E6BA419735E6ED0E359"/>
        <xdr:cNvPicPr>
          <a:picLocks noChangeAspect="1"/>
        </xdr:cNvPicPr>
      </xdr:nvPicPr>
      <xdr:blipFill>
        <a:blip r:embed="rId19"/>
        <a:stretch>
          <a:fillRect/>
        </a:stretch>
      </xdr:blipFill>
      <xdr:spPr>
        <a:xfrm>
          <a:off x="15056485" y="663521025"/>
          <a:ext cx="1077595" cy="850900"/>
        </a:xfrm>
        <a:prstGeom prst="rect">
          <a:avLst/>
        </a:prstGeom>
        <a:noFill/>
        <a:ln w="9525">
          <a:noFill/>
        </a:ln>
      </xdr:spPr>
    </xdr:pic>
  </etc:cellImage>
  <etc:cellImage>
    <xdr:pic>
      <xdr:nvPicPr>
        <xdr:cNvPr id="18" name="ID_6A85C61B4C644022B097F530B5D1DA30"/>
        <xdr:cNvPicPr>
          <a:picLocks noChangeAspect="1"/>
        </xdr:cNvPicPr>
      </xdr:nvPicPr>
      <xdr:blipFill>
        <a:blip r:embed="rId20"/>
        <a:stretch>
          <a:fillRect/>
        </a:stretch>
      </xdr:blipFill>
      <xdr:spPr>
        <a:xfrm>
          <a:off x="15133955" y="33768030"/>
          <a:ext cx="814705" cy="1562735"/>
        </a:xfrm>
        <a:prstGeom prst="rect">
          <a:avLst/>
        </a:prstGeom>
        <a:noFill/>
        <a:ln w="9525">
          <a:noFill/>
        </a:ln>
      </xdr:spPr>
    </xdr:pic>
  </etc:cellImage>
  <etc:cellImage>
    <xdr:pic>
      <xdr:nvPicPr>
        <xdr:cNvPr id="41" name="ID_41463AB11B724C64BB8B48E2C4C5061A"/>
        <xdr:cNvPicPr>
          <a:picLocks noChangeAspect="1"/>
        </xdr:cNvPicPr>
      </xdr:nvPicPr>
      <xdr:blipFill>
        <a:blip r:embed="rId21"/>
        <a:stretch>
          <a:fillRect/>
        </a:stretch>
      </xdr:blipFill>
      <xdr:spPr>
        <a:xfrm>
          <a:off x="14675485" y="195755260"/>
          <a:ext cx="1116965" cy="1558925"/>
        </a:xfrm>
        <a:prstGeom prst="rect">
          <a:avLst/>
        </a:prstGeom>
        <a:noFill/>
        <a:ln w="9525">
          <a:noFill/>
        </a:ln>
      </xdr:spPr>
    </xdr:pic>
  </etc:cellImage>
  <etc:cellImage>
    <xdr:pic>
      <xdr:nvPicPr>
        <xdr:cNvPr id="52" name="ID_2B05DE52968D4CA1B2EB8DAAFE88E1D1"/>
        <xdr:cNvPicPr>
          <a:picLocks noChangeAspect="1"/>
        </xdr:cNvPicPr>
      </xdr:nvPicPr>
      <xdr:blipFill>
        <a:blip r:embed="rId22"/>
        <a:stretch>
          <a:fillRect/>
        </a:stretch>
      </xdr:blipFill>
      <xdr:spPr>
        <a:xfrm>
          <a:off x="14674850" y="332424405"/>
          <a:ext cx="1501775" cy="1094105"/>
        </a:xfrm>
        <a:prstGeom prst="rect">
          <a:avLst/>
        </a:prstGeom>
        <a:noFill/>
        <a:ln w="9525">
          <a:noFill/>
        </a:ln>
      </xdr:spPr>
    </xdr:pic>
  </etc:cellImage>
  <etc:cellImage>
    <xdr:pic>
      <xdr:nvPicPr>
        <xdr:cNvPr id="54" name="ID_13A58C4354814A85A6F0483402E5D5A9"/>
        <xdr:cNvPicPr>
          <a:picLocks noChangeAspect="1"/>
        </xdr:cNvPicPr>
      </xdr:nvPicPr>
      <xdr:blipFill>
        <a:blip r:embed="rId23"/>
        <a:stretch>
          <a:fillRect/>
        </a:stretch>
      </xdr:blipFill>
      <xdr:spPr>
        <a:xfrm>
          <a:off x="14676120" y="560400835"/>
          <a:ext cx="1604010" cy="1271270"/>
        </a:xfrm>
        <a:prstGeom prst="rect">
          <a:avLst/>
        </a:prstGeom>
        <a:noFill/>
        <a:ln w="9525">
          <a:noFill/>
        </a:ln>
      </xdr:spPr>
    </xdr:pic>
  </etc:cellImage>
  <etc:cellImage>
    <xdr:pic>
      <xdr:nvPicPr>
        <xdr:cNvPr id="69" name="ID_2C013C6E461C4A01B0568BBFCEDB19AE"/>
        <xdr:cNvPicPr>
          <a:picLocks noChangeAspect="1"/>
        </xdr:cNvPicPr>
      </xdr:nvPicPr>
      <xdr:blipFill>
        <a:blip r:embed="rId24"/>
        <a:stretch>
          <a:fillRect/>
        </a:stretch>
      </xdr:blipFill>
      <xdr:spPr>
        <a:xfrm>
          <a:off x="14544040" y="3801110"/>
          <a:ext cx="1716405" cy="1217295"/>
        </a:xfrm>
        <a:prstGeom prst="rect">
          <a:avLst/>
        </a:prstGeom>
        <a:noFill/>
        <a:ln w="9525">
          <a:noFill/>
        </a:ln>
      </xdr:spPr>
    </xdr:pic>
  </etc:cellImage>
  <etc:cellImage>
    <xdr:pic>
      <xdr:nvPicPr>
        <xdr:cNvPr id="1236" name="ID_821ABE8DD6474B4DB323DA18F9F13274"/>
        <xdr:cNvPicPr>
          <a:picLocks noChangeAspect="1"/>
        </xdr:cNvPicPr>
      </xdr:nvPicPr>
      <xdr:blipFill>
        <a:blip r:embed="rId25"/>
        <a:stretch>
          <a:fillRect/>
        </a:stretch>
      </xdr:blipFill>
      <xdr:spPr>
        <a:xfrm>
          <a:off x="5144770" y="527775170"/>
          <a:ext cx="1025525" cy="1651635"/>
        </a:xfrm>
        <a:prstGeom prst="rect">
          <a:avLst/>
        </a:prstGeom>
        <a:noFill/>
        <a:ln w="9525">
          <a:noFill/>
        </a:ln>
      </xdr:spPr>
    </xdr:pic>
  </etc:cellImage>
  <etc:cellImage>
    <xdr:pic>
      <xdr:nvPicPr>
        <xdr:cNvPr id="84" name="ID_A25DE420907F47CDBD2D619058C09813"/>
        <xdr:cNvPicPr>
          <a:picLocks noChangeAspect="1"/>
        </xdr:cNvPicPr>
      </xdr:nvPicPr>
      <xdr:blipFill>
        <a:blip r:embed="rId26"/>
        <a:stretch>
          <a:fillRect/>
        </a:stretch>
      </xdr:blipFill>
      <xdr:spPr>
        <a:xfrm>
          <a:off x="9677400" y="485775"/>
          <a:ext cx="1336040" cy="1339850"/>
        </a:xfrm>
        <a:prstGeom prst="rect">
          <a:avLst/>
        </a:prstGeom>
        <a:noFill/>
        <a:ln w="9525">
          <a:noFill/>
        </a:ln>
      </xdr:spPr>
    </xdr:pic>
  </etc:cellImage>
  <etc:cellImage>
    <xdr:pic>
      <xdr:nvPicPr>
        <xdr:cNvPr id="85" name="ID_F4D6A8262FA14639B91B3D65D1743B6A"/>
        <xdr:cNvPicPr>
          <a:picLocks noChangeAspect="1"/>
        </xdr:cNvPicPr>
      </xdr:nvPicPr>
      <xdr:blipFill>
        <a:blip r:embed="rId27"/>
        <a:stretch>
          <a:fillRect/>
        </a:stretch>
      </xdr:blipFill>
      <xdr:spPr>
        <a:xfrm>
          <a:off x="9429115" y="3564255"/>
          <a:ext cx="1793240" cy="1247140"/>
        </a:xfrm>
        <a:prstGeom prst="rect">
          <a:avLst/>
        </a:prstGeom>
        <a:noFill/>
        <a:ln w="9525">
          <a:noFill/>
        </a:ln>
      </xdr:spPr>
    </xdr:pic>
  </etc:cellImage>
  <etc:cellImage>
    <xdr:pic>
      <xdr:nvPicPr>
        <xdr:cNvPr id="86" name="ID_A852CB0E8B64416DBD8F59AFEE7C5606"/>
        <xdr:cNvPicPr>
          <a:picLocks noChangeAspect="1"/>
        </xdr:cNvPicPr>
      </xdr:nvPicPr>
      <xdr:blipFill>
        <a:blip r:embed="rId28"/>
        <a:stretch>
          <a:fillRect/>
        </a:stretch>
      </xdr:blipFill>
      <xdr:spPr>
        <a:xfrm>
          <a:off x="9410065" y="2048510"/>
          <a:ext cx="1706245" cy="1457960"/>
        </a:xfrm>
        <a:prstGeom prst="rect">
          <a:avLst/>
        </a:prstGeom>
        <a:noFill/>
        <a:ln w="9525">
          <a:noFill/>
        </a:ln>
      </xdr:spPr>
    </xdr:pic>
  </etc:cellImage>
  <etc:cellImage>
    <xdr:pic>
      <xdr:nvPicPr>
        <xdr:cNvPr id="87" name="ID_86CB73B0D59E4FAEA797D73CBF5BB432"/>
        <xdr:cNvPicPr>
          <a:picLocks noChangeAspect="1"/>
        </xdr:cNvPicPr>
      </xdr:nvPicPr>
      <xdr:blipFill>
        <a:blip r:embed="rId29"/>
        <a:stretch>
          <a:fillRect/>
        </a:stretch>
      </xdr:blipFill>
      <xdr:spPr>
        <a:xfrm>
          <a:off x="9451340" y="10079990"/>
          <a:ext cx="1629410" cy="1628775"/>
        </a:xfrm>
        <a:prstGeom prst="rect">
          <a:avLst/>
        </a:prstGeom>
        <a:noFill/>
        <a:ln w="9525">
          <a:noFill/>
        </a:ln>
      </xdr:spPr>
    </xdr:pic>
  </etc:cellImage>
  <etc:cellImage>
    <xdr:pic>
      <xdr:nvPicPr>
        <xdr:cNvPr id="88" name="ID_7BBF3C12FA8B47C19CB00009D417B4AA"/>
        <xdr:cNvPicPr>
          <a:picLocks noChangeAspect="1"/>
        </xdr:cNvPicPr>
      </xdr:nvPicPr>
      <xdr:blipFill>
        <a:blip r:embed="rId30"/>
        <a:stretch>
          <a:fillRect/>
        </a:stretch>
      </xdr:blipFill>
      <xdr:spPr>
        <a:xfrm>
          <a:off x="9534525" y="5067300"/>
          <a:ext cx="1363345" cy="1182370"/>
        </a:xfrm>
        <a:prstGeom prst="rect">
          <a:avLst/>
        </a:prstGeom>
        <a:noFill/>
        <a:ln w="9525">
          <a:noFill/>
        </a:ln>
      </xdr:spPr>
    </xdr:pic>
  </etc:cellImage>
  <etc:cellImage>
    <xdr:pic>
      <xdr:nvPicPr>
        <xdr:cNvPr id="89" name="ID_147C41A3380147C194BB4E8C3E91EE79"/>
        <xdr:cNvPicPr>
          <a:picLocks noChangeAspect="1"/>
        </xdr:cNvPicPr>
      </xdr:nvPicPr>
      <xdr:blipFill>
        <a:blip r:embed="rId31"/>
        <a:srcRect b="34704"/>
        <a:stretch>
          <a:fillRect/>
        </a:stretch>
      </xdr:blipFill>
      <xdr:spPr>
        <a:xfrm>
          <a:off x="9422765" y="6538595"/>
          <a:ext cx="1832610" cy="1130935"/>
        </a:xfrm>
        <a:prstGeom prst="rect">
          <a:avLst/>
        </a:prstGeom>
        <a:noFill/>
        <a:ln w="9525">
          <a:noFill/>
        </a:ln>
      </xdr:spPr>
    </xdr:pic>
  </etc:cellImage>
  <etc:cellImage>
    <xdr:pic>
      <xdr:nvPicPr>
        <xdr:cNvPr id="90" name="ID_5BD54976639549F8B3E93FF98A9A7224"/>
        <xdr:cNvPicPr>
          <a:picLocks noChangeAspect="1"/>
        </xdr:cNvPicPr>
      </xdr:nvPicPr>
      <xdr:blipFill>
        <a:blip r:embed="rId32"/>
        <a:stretch>
          <a:fillRect/>
        </a:stretch>
      </xdr:blipFill>
      <xdr:spPr>
        <a:xfrm>
          <a:off x="9426575" y="8117840"/>
          <a:ext cx="1696720" cy="1701165"/>
        </a:xfrm>
        <a:prstGeom prst="rect">
          <a:avLst/>
        </a:prstGeom>
        <a:noFill/>
        <a:ln w="9525">
          <a:noFill/>
        </a:ln>
      </xdr:spPr>
    </xdr:pic>
  </etc:cellImage>
  <etc:cellImage>
    <xdr:pic>
      <xdr:nvPicPr>
        <xdr:cNvPr id="91" name="ID_E7F41A12F70F4318980A4987D2709E46"/>
        <xdr:cNvPicPr>
          <a:picLocks noChangeAspect="1"/>
        </xdr:cNvPicPr>
      </xdr:nvPicPr>
      <xdr:blipFill>
        <a:blip r:embed="rId33"/>
        <a:stretch>
          <a:fillRect/>
        </a:stretch>
      </xdr:blipFill>
      <xdr:spPr>
        <a:xfrm>
          <a:off x="9538335" y="11840210"/>
          <a:ext cx="1555115" cy="1554480"/>
        </a:xfrm>
        <a:prstGeom prst="rect">
          <a:avLst/>
        </a:prstGeom>
        <a:noFill/>
        <a:ln w="9525">
          <a:noFill/>
        </a:ln>
      </xdr:spPr>
    </xdr:pic>
  </etc:cellImage>
  <etc:cellImage>
    <xdr:pic>
      <xdr:nvPicPr>
        <xdr:cNvPr id="92" name="ID_8476461C7B6B4187A873207EC6564749"/>
        <xdr:cNvPicPr>
          <a:picLocks noChangeAspect="1"/>
        </xdr:cNvPicPr>
      </xdr:nvPicPr>
      <xdr:blipFill>
        <a:blip r:embed="rId34"/>
        <a:stretch>
          <a:fillRect/>
        </a:stretch>
      </xdr:blipFill>
      <xdr:spPr>
        <a:xfrm>
          <a:off x="9498965" y="13612495"/>
          <a:ext cx="1476375" cy="1753235"/>
        </a:xfrm>
        <a:prstGeom prst="rect">
          <a:avLst/>
        </a:prstGeom>
        <a:noFill/>
        <a:ln w="9525">
          <a:noFill/>
        </a:ln>
      </xdr:spPr>
    </xdr:pic>
  </etc:cellImage>
  <etc:cellImage>
    <xdr:pic>
      <xdr:nvPicPr>
        <xdr:cNvPr id="93" name="ID_E447550C3D2941268737537C6E6F9B0A"/>
        <xdr:cNvPicPr>
          <a:picLocks noChangeAspect="1"/>
        </xdr:cNvPicPr>
      </xdr:nvPicPr>
      <xdr:blipFill>
        <a:blip r:embed="rId35"/>
        <a:stretch>
          <a:fillRect/>
        </a:stretch>
      </xdr:blipFill>
      <xdr:spPr>
        <a:xfrm>
          <a:off x="9406255" y="15443200"/>
          <a:ext cx="1875155" cy="1691005"/>
        </a:xfrm>
        <a:prstGeom prst="rect">
          <a:avLst/>
        </a:prstGeom>
        <a:noFill/>
        <a:ln w="9525">
          <a:noFill/>
        </a:ln>
      </xdr:spPr>
    </xdr:pic>
  </etc:cellImage>
  <etc:cellImage>
    <xdr:pic>
      <xdr:nvPicPr>
        <xdr:cNvPr id="94" name="ID_B835B13DFFDA4F2D81EC30EF796CDD71"/>
        <xdr:cNvPicPr>
          <a:picLocks noChangeAspect="1"/>
        </xdr:cNvPicPr>
      </xdr:nvPicPr>
      <xdr:blipFill>
        <a:blip r:embed="rId36"/>
        <a:stretch>
          <a:fillRect/>
        </a:stretch>
      </xdr:blipFill>
      <xdr:spPr>
        <a:xfrm>
          <a:off x="9467215" y="17332325"/>
          <a:ext cx="1671320" cy="957580"/>
        </a:xfrm>
        <a:prstGeom prst="rect">
          <a:avLst/>
        </a:prstGeom>
        <a:noFill/>
        <a:ln w="9525">
          <a:noFill/>
        </a:ln>
      </xdr:spPr>
    </xdr:pic>
  </etc:cellImage>
  <etc:cellImage>
    <xdr:pic>
      <xdr:nvPicPr>
        <xdr:cNvPr id="95" name="ID_358F44C84D7F4E5A879FFB02D37B4C94"/>
        <xdr:cNvPicPr>
          <a:picLocks noChangeAspect="1"/>
        </xdr:cNvPicPr>
      </xdr:nvPicPr>
      <xdr:blipFill>
        <a:blip r:embed="rId37"/>
        <a:stretch>
          <a:fillRect/>
        </a:stretch>
      </xdr:blipFill>
      <xdr:spPr>
        <a:xfrm>
          <a:off x="9439275" y="18985230"/>
          <a:ext cx="1677670" cy="1000760"/>
        </a:xfrm>
        <a:prstGeom prst="rect">
          <a:avLst/>
        </a:prstGeom>
        <a:noFill/>
        <a:ln w="9525">
          <a:noFill/>
        </a:ln>
      </xdr:spPr>
    </xdr:pic>
  </etc:cellImage>
  <etc:cellImage>
    <xdr:pic>
      <xdr:nvPicPr>
        <xdr:cNvPr id="96" name="ID_6C1C6CAAECD94129BBF8860395493A0A"/>
        <xdr:cNvPicPr>
          <a:picLocks noChangeAspect="1"/>
        </xdr:cNvPicPr>
      </xdr:nvPicPr>
      <xdr:blipFill>
        <a:blip r:embed="rId38"/>
        <a:stretch>
          <a:fillRect/>
        </a:stretch>
      </xdr:blipFill>
      <xdr:spPr>
        <a:xfrm>
          <a:off x="9438640" y="20299680"/>
          <a:ext cx="1612265" cy="963930"/>
        </a:xfrm>
        <a:prstGeom prst="rect">
          <a:avLst/>
        </a:prstGeom>
        <a:noFill/>
        <a:ln w="9525">
          <a:noFill/>
        </a:ln>
      </xdr:spPr>
    </xdr:pic>
  </etc:cellImage>
</etc:cellImages>
</file>

<file path=xl/sharedStrings.xml><?xml version="1.0" encoding="utf-8"?>
<sst xmlns="http://schemas.openxmlformats.org/spreadsheetml/2006/main" count="182" uniqueCount="88">
  <si>
    <t>说明：参与调研的报价单位可提供更优的图片和技术参数，规格尺寸以采购方实际需求为准。产品的技术参数及功能描述要求符合国家环保标准，提供详细的主材，辅材，五金配件等技术参数。
供应商填写本表要求：1、报价单位提供的图片栏可以是参考图片也可自行提供对应的产品图片。2、对于有备选的产品，供应商应针对备选产品填写相应的技术参数及报价。3、供应商报价应是包含产品税金、运输费、安装调试费等一切额外费用的价格。</t>
  </si>
  <si>
    <t>序号</t>
  </si>
  <si>
    <t>产品名称</t>
  </si>
  <si>
    <t>参考图片</t>
  </si>
  <si>
    <t>报价单位提供的图片</t>
  </si>
  <si>
    <r>
      <rPr>
        <sz val="11"/>
        <rFont val="宋体"/>
        <charset val="204"/>
      </rPr>
      <t>规格尺寸</t>
    </r>
    <r>
      <rPr>
        <sz val="11"/>
        <rFont val="Arial"/>
        <charset val="204"/>
      </rPr>
      <t>(mm)</t>
    </r>
  </si>
  <si>
    <t>技术参数及功能描述</t>
  </si>
  <si>
    <t>数量</t>
  </si>
  <si>
    <t>单位</t>
  </si>
  <si>
    <t>单价</t>
  </si>
  <si>
    <t>总价</t>
  </si>
  <si>
    <t>备注</t>
  </si>
  <si>
    <t>办公椅1</t>
  </si>
  <si>
    <t>常规</t>
  </si>
  <si>
    <t>把</t>
  </si>
  <si>
    <t>通用产品</t>
  </si>
  <si>
    <t>办公椅（备选1）</t>
  </si>
  <si>
    <t>办公椅（备选2）</t>
  </si>
  <si>
    <t>会议椅</t>
  </si>
  <si>
    <t>桌前椅1</t>
  </si>
  <si>
    <t>桌前椅2</t>
  </si>
  <si>
    <t>桌前椅(备选)</t>
  </si>
  <si>
    <t>沙发1</t>
  </si>
  <si>
    <t>两人位</t>
  </si>
  <si>
    <t>组</t>
  </si>
  <si>
    <t>沙发（备选1）</t>
  </si>
  <si>
    <t>沙发（备选2）</t>
  </si>
  <si>
    <t>沙发2</t>
  </si>
  <si>
    <t>三人位</t>
  </si>
  <si>
    <t>件</t>
  </si>
  <si>
    <t>茶几</t>
  </si>
  <si>
    <t>1200*600*450</t>
  </si>
  <si>
    <t>个</t>
  </si>
  <si>
    <t>主任办公桌</t>
  </si>
  <si>
    <t>1600*700*750</t>
  </si>
  <si>
    <t>张</t>
  </si>
  <si>
    <t>主任办公桌（双面）</t>
  </si>
  <si>
    <t>1600*1200*750</t>
  </si>
  <si>
    <t>双门书柜</t>
  </si>
  <si>
    <t>800*400*2000</t>
  </si>
  <si>
    <t>三门书柜</t>
  </si>
  <si>
    <t>1200*400*2000</t>
  </si>
  <si>
    <t>四门书柜</t>
  </si>
  <si>
    <t>1600*400*2000</t>
  </si>
  <si>
    <t>钢制文件柜</t>
  </si>
  <si>
    <t>文件柜</t>
  </si>
  <si>
    <t>资料柜</t>
  </si>
  <si>
    <t>会议桌1</t>
  </si>
  <si>
    <t>4000*1600*750</t>
  </si>
  <si>
    <t>会议桌2</t>
  </si>
  <si>
    <t>2400*1000*750</t>
  </si>
  <si>
    <t>会议桌3</t>
  </si>
  <si>
    <t>3200*1200*750</t>
  </si>
  <si>
    <t>会议桌4</t>
  </si>
  <si>
    <t>5200*1600*750</t>
  </si>
  <si>
    <t>会议条桌</t>
  </si>
  <si>
    <t>1400*450*750</t>
  </si>
  <si>
    <t>演讲台</t>
  </si>
  <si>
    <t>标准</t>
  </si>
  <si>
    <t>长桌</t>
  </si>
  <si>
    <t>2400*600*750</t>
  </si>
  <si>
    <t>电脑桌</t>
  </si>
  <si>
    <t>1600*600*750</t>
  </si>
  <si>
    <t>茶水柜</t>
  </si>
  <si>
    <t>1200*400*850</t>
  </si>
  <si>
    <t>空调</t>
  </si>
  <si>
    <t>2匹</t>
  </si>
  <si>
    <t>空调（备选1）</t>
  </si>
  <si>
    <t>空调（备选2）</t>
  </si>
  <si>
    <t>空调（备选3）</t>
  </si>
  <si>
    <t>电视</t>
  </si>
  <si>
    <t>55英寸</t>
  </si>
  <si>
    <t>电视（备选1）</t>
  </si>
  <si>
    <t>电视（备选2）</t>
  </si>
  <si>
    <t>冰箱</t>
  </si>
  <si>
    <t>221升</t>
  </si>
  <si>
    <t>冰箱（备选1）</t>
  </si>
  <si>
    <t>218升</t>
  </si>
  <si>
    <t>冰箱（备选2）</t>
  </si>
  <si>
    <t>223升</t>
  </si>
  <si>
    <t>微波炉</t>
  </si>
  <si>
    <t>20升</t>
  </si>
  <si>
    <t>微波炉（备选1）</t>
  </si>
  <si>
    <t>23升</t>
  </si>
  <si>
    <t>微波炉（备选2）</t>
  </si>
  <si>
    <t>25升</t>
  </si>
  <si>
    <t>总计：</t>
  </si>
  <si>
    <t>\</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</si>
</sst>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36">
    <font>
      <sz val="11"/>
      <color rgb="FF000000"/>
      <name val="Arial"/>
      <charset val="204"/>
    </font>
    <font>
      <sz val="11"/>
      <name val="Arial"/>
      <charset val="204"/>
    </font>
    <font>
      <sz val="11"/>
      <name val="宋体"/>
      <charset val="204"/>
    </font>
    <font>
      <b/>
      <sz val="20"/>
      <color rgb="FFFF0000"/>
      <name val="宋体"/>
      <charset val="204"/>
    </font>
    <font>
      <b/>
      <sz val="20"/>
      <color rgb="FFFF0000"/>
      <name val="Arial"/>
      <charset val="204"/>
    </font>
    <font>
      <sz val="9"/>
      <name val="宋体"/>
      <charset val="134"/>
    </font>
    <font>
      <sz val="11"/>
      <color rgb="FFFF0000"/>
      <name val="宋体"/>
      <charset val="204"/>
    </font>
    <font>
      <sz val="11"/>
      <name val="宋体"/>
      <charset val="134"/>
    </font>
    <font>
      <sz val="11"/>
      <name val="宋体"/>
      <charset val="0"/>
    </font>
    <font>
      <sz val="16"/>
      <name val="宋体"/>
      <charset val="134"/>
    </font>
    <font>
      <sz val="11"/>
      <color theme="1"/>
      <name val="宋体"/>
      <charset val="134"/>
      <scheme val="minor"/>
    </font>
    <font>
      <b/>
      <sz val="11"/>
      <color theme="1"/>
      <name val="宋体"/>
      <charset val="134"/>
      <scheme val="minor"/>
    </font>
    <font>
      <sz val="11"/>
      <name val="宋体"/>
      <charset val="134"/>
      <scheme val="minor"/>
    </font>
    <font>
      <sz val="11"/>
      <color theme="1"/>
      <name val="SimSun"/>
      <charset val="134"/>
    </font>
    <font>
      <sz val="11"/>
      <color theme="1"/>
      <name val="宋体"/>
      <charset val="134"/>
    </font>
    <font>
      <sz val="11"/>
      <color rgb="FFFF0000"/>
      <name val="宋体"/>
      <charset val="134"/>
      <scheme val="minor"/>
    </font>
    <font>
      <sz val="10"/>
      <name val="Microsoft YaHei"/>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s>
  <fills count="35">
    <fill>
      <patternFill patternType="none"/>
    </fill>
    <fill>
      <patternFill patternType="gray125"/>
    </fill>
    <fill>
      <patternFill patternType="solid">
        <fgColor rgb="FFFFFF00"/>
        <bgColor indexed="64"/>
      </patternFill>
    </fill>
    <fill>
      <patternFill patternType="solid">
        <fgColor theme="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3">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xf numFmtId="43" fontId="10" fillId="0" borderId="0" applyFont="0" applyFill="0" applyBorder="0" applyAlignment="0" applyProtection="0">
      <alignment vertical="center"/>
    </xf>
    <xf numFmtId="44" fontId="10" fillId="0" borderId="0" applyFont="0" applyFill="0" applyBorder="0" applyAlignment="0" applyProtection="0">
      <alignment vertical="center"/>
    </xf>
    <xf numFmtId="9" fontId="10" fillId="0" borderId="0" applyFont="0" applyFill="0" applyBorder="0" applyAlignment="0" applyProtection="0">
      <alignment vertical="center"/>
    </xf>
    <xf numFmtId="41" fontId="10" fillId="0" borderId="0" applyFont="0" applyFill="0" applyBorder="0" applyAlignment="0" applyProtection="0">
      <alignment vertical="center"/>
    </xf>
    <xf numFmtId="42" fontId="10" fillId="0" borderId="0" applyFont="0" applyFill="0" applyBorder="0" applyAlignment="0" applyProtection="0">
      <alignment vertical="center"/>
    </xf>
    <xf numFmtId="0" fontId="17" fillId="0" borderId="0" applyNumberFormat="0" applyFill="0" applyBorder="0" applyAlignment="0" applyProtection="0">
      <alignment vertical="center"/>
    </xf>
    <xf numFmtId="0" fontId="18" fillId="0" borderId="0" applyNumberFormat="0" applyFill="0" applyBorder="0" applyAlignment="0" applyProtection="0">
      <alignment vertical="center"/>
    </xf>
    <xf numFmtId="0" fontId="10" fillId="4" borderId="5" applyNumberFormat="0" applyFont="0" applyAlignment="0" applyProtection="0">
      <alignment vertical="center"/>
    </xf>
    <xf numFmtId="0" fontId="19" fillId="0" borderId="0" applyNumberFormat="0" applyFill="0" applyBorder="0" applyAlignment="0" applyProtection="0">
      <alignment vertical="center"/>
    </xf>
    <xf numFmtId="0" fontId="20" fillId="0" borderId="0" applyNumberFormat="0" applyFill="0" applyBorder="0" applyAlignment="0" applyProtection="0">
      <alignment vertical="center"/>
    </xf>
    <xf numFmtId="0" fontId="21" fillId="0" borderId="0" applyNumberFormat="0" applyFill="0" applyBorder="0" applyAlignment="0" applyProtection="0">
      <alignment vertical="center"/>
    </xf>
    <xf numFmtId="0" fontId="22" fillId="0" borderId="6" applyNumberFormat="0" applyFill="0" applyAlignment="0" applyProtection="0">
      <alignment vertical="center"/>
    </xf>
    <xf numFmtId="0" fontId="23" fillId="0" borderId="6" applyNumberFormat="0" applyFill="0" applyAlignment="0" applyProtection="0">
      <alignment vertical="center"/>
    </xf>
    <xf numFmtId="0" fontId="24" fillId="0" borderId="7" applyNumberFormat="0" applyFill="0" applyAlignment="0" applyProtection="0">
      <alignment vertical="center"/>
    </xf>
    <xf numFmtId="0" fontId="24" fillId="0" borderId="0" applyNumberFormat="0" applyFill="0" applyBorder="0" applyAlignment="0" applyProtection="0">
      <alignment vertical="center"/>
    </xf>
    <xf numFmtId="0" fontId="25" fillId="5" borderId="8" applyNumberFormat="0" applyAlignment="0" applyProtection="0">
      <alignment vertical="center"/>
    </xf>
    <xf numFmtId="0" fontId="26" fillId="6" borderId="9" applyNumberFormat="0" applyAlignment="0" applyProtection="0">
      <alignment vertical="center"/>
    </xf>
    <xf numFmtId="0" fontId="27" fillId="6" borderId="8" applyNumberFormat="0" applyAlignment="0" applyProtection="0">
      <alignment vertical="center"/>
    </xf>
    <xf numFmtId="0" fontId="28" fillId="7" borderId="10" applyNumberFormat="0" applyAlignment="0" applyProtection="0">
      <alignment vertical="center"/>
    </xf>
    <xf numFmtId="0" fontId="29" fillId="0" borderId="11" applyNumberFormat="0" applyFill="0" applyAlignment="0" applyProtection="0">
      <alignment vertical="center"/>
    </xf>
    <xf numFmtId="0" fontId="30" fillId="0" borderId="12" applyNumberFormat="0" applyFill="0" applyAlignment="0" applyProtection="0">
      <alignment vertical="center"/>
    </xf>
    <xf numFmtId="0" fontId="31" fillId="8" borderId="0" applyNumberFormat="0" applyBorder="0" applyAlignment="0" applyProtection="0">
      <alignment vertical="center"/>
    </xf>
    <xf numFmtId="0" fontId="32" fillId="9" borderId="0" applyNumberFormat="0" applyBorder="0" applyAlignment="0" applyProtection="0">
      <alignment vertical="center"/>
    </xf>
    <xf numFmtId="0" fontId="33" fillId="10" borderId="0" applyNumberFormat="0" applyBorder="0" applyAlignment="0" applyProtection="0">
      <alignment vertical="center"/>
    </xf>
    <xf numFmtId="0" fontId="34" fillId="11" borderId="0" applyNumberFormat="0" applyBorder="0" applyAlignment="0" applyProtection="0">
      <alignment vertical="center"/>
    </xf>
    <xf numFmtId="0" fontId="35" fillId="12" borderId="0" applyNumberFormat="0" applyBorder="0" applyAlignment="0" applyProtection="0">
      <alignment vertical="center"/>
    </xf>
    <xf numFmtId="0" fontId="35" fillId="13" borderId="0" applyNumberFormat="0" applyBorder="0" applyAlignment="0" applyProtection="0">
      <alignment vertical="center"/>
    </xf>
    <xf numFmtId="0" fontId="34" fillId="14" borderId="0" applyNumberFormat="0" applyBorder="0" applyAlignment="0" applyProtection="0">
      <alignment vertical="center"/>
    </xf>
    <xf numFmtId="0" fontId="34" fillId="15" borderId="0" applyNumberFormat="0" applyBorder="0" applyAlignment="0" applyProtection="0">
      <alignment vertical="center"/>
    </xf>
    <xf numFmtId="0" fontId="35" fillId="16" borderId="0" applyNumberFormat="0" applyBorder="0" applyAlignment="0" applyProtection="0">
      <alignment vertical="center"/>
    </xf>
    <xf numFmtId="0" fontId="35" fillId="17" borderId="0" applyNumberFormat="0" applyBorder="0" applyAlignment="0" applyProtection="0">
      <alignment vertical="center"/>
    </xf>
    <xf numFmtId="0" fontId="34" fillId="18" borderId="0" applyNumberFormat="0" applyBorder="0" applyAlignment="0" applyProtection="0">
      <alignment vertical="center"/>
    </xf>
    <xf numFmtId="0" fontId="34" fillId="19" borderId="0" applyNumberFormat="0" applyBorder="0" applyAlignment="0" applyProtection="0">
      <alignment vertical="center"/>
    </xf>
    <xf numFmtId="0" fontId="35" fillId="20" borderId="0" applyNumberFormat="0" applyBorder="0" applyAlignment="0" applyProtection="0">
      <alignment vertical="center"/>
    </xf>
    <xf numFmtId="0" fontId="35" fillId="21" borderId="0" applyNumberFormat="0" applyBorder="0" applyAlignment="0" applyProtection="0">
      <alignment vertical="center"/>
    </xf>
    <xf numFmtId="0" fontId="34" fillId="22" borderId="0" applyNumberFormat="0" applyBorder="0" applyAlignment="0" applyProtection="0">
      <alignment vertical="center"/>
    </xf>
    <xf numFmtId="0" fontId="34" fillId="23" borderId="0" applyNumberFormat="0" applyBorder="0" applyAlignment="0" applyProtection="0">
      <alignment vertical="center"/>
    </xf>
    <xf numFmtId="0" fontId="35" fillId="24" borderId="0" applyNumberFormat="0" applyBorder="0" applyAlignment="0" applyProtection="0">
      <alignment vertical="center"/>
    </xf>
    <xf numFmtId="0" fontId="35" fillId="25" borderId="0" applyNumberFormat="0" applyBorder="0" applyAlignment="0" applyProtection="0">
      <alignment vertical="center"/>
    </xf>
    <xf numFmtId="0" fontId="34" fillId="26" borderId="0" applyNumberFormat="0" applyBorder="0" applyAlignment="0" applyProtection="0">
      <alignment vertical="center"/>
    </xf>
    <xf numFmtId="0" fontId="34" fillId="27" borderId="0" applyNumberFormat="0" applyBorder="0" applyAlignment="0" applyProtection="0">
      <alignment vertical="center"/>
    </xf>
    <xf numFmtId="0" fontId="35" fillId="28" borderId="0" applyNumberFormat="0" applyBorder="0" applyAlignment="0" applyProtection="0">
      <alignment vertical="center"/>
    </xf>
    <xf numFmtId="0" fontId="35" fillId="29" borderId="0" applyNumberFormat="0" applyBorder="0" applyAlignment="0" applyProtection="0">
      <alignment vertical="center"/>
    </xf>
    <xf numFmtId="0" fontId="34" fillId="30" borderId="0" applyNumberFormat="0" applyBorder="0" applyAlignment="0" applyProtection="0">
      <alignment vertical="center"/>
    </xf>
    <xf numFmtId="0" fontId="34" fillId="31" borderId="0" applyNumberFormat="0" applyBorder="0" applyAlignment="0" applyProtection="0">
      <alignment vertical="center"/>
    </xf>
    <xf numFmtId="0" fontId="35" fillId="32" borderId="0" applyNumberFormat="0" applyBorder="0" applyAlignment="0" applyProtection="0">
      <alignment vertical="center"/>
    </xf>
    <xf numFmtId="0" fontId="35" fillId="33" borderId="0" applyNumberFormat="0" applyBorder="0" applyAlignment="0" applyProtection="0">
      <alignment vertical="center"/>
    </xf>
    <xf numFmtId="0" fontId="34" fillId="34" borderId="0" applyNumberFormat="0" applyBorder="0" applyAlignment="0" applyProtection="0">
      <alignment vertical="center"/>
    </xf>
  </cellStyleXfs>
  <cellXfs count="30">
    <xf numFmtId="0" fontId="0" fillId="0" borderId="0" xfId="0" applyFill="1" applyBorder="1" applyAlignment="1">
      <alignment horizontal="left" vertical="top" wrapText="1"/>
    </xf>
    <xf numFmtId="0" fontId="0" fillId="0" borderId="0" xfId="0" applyFill="1" applyBorder="1" applyAlignment="1">
      <alignment horizontal="center" vertical="center" wrapText="1"/>
    </xf>
    <xf numFmtId="0" fontId="1" fillId="0" borderId="0" xfId="0" applyFont="1" applyFill="1" applyBorder="1" applyAlignment="1">
      <alignment horizontal="left" vertical="top" wrapText="1"/>
    </xf>
    <xf numFmtId="0" fontId="1" fillId="0" borderId="0" xfId="0" applyFont="1" applyFill="1" applyBorder="1" applyAlignment="1">
      <alignment horizontal="center" vertical="top" wrapText="1"/>
    </xf>
    <xf numFmtId="0" fontId="2" fillId="0" borderId="0" xfId="0" applyFont="1" applyFill="1" applyBorder="1" applyAlignment="1">
      <alignment horizontal="center" vertical="center" wrapText="1"/>
    </xf>
    <xf numFmtId="0" fontId="1" fillId="0" borderId="0" xfId="0" applyFont="1" applyFill="1" applyBorder="1" applyAlignment="1">
      <alignment horizontal="left" vertical="center" wrapText="1"/>
    </xf>
    <xf numFmtId="0" fontId="1" fillId="0" borderId="0" xfId="0" applyFont="1" applyFill="1" applyBorder="1" applyAlignment="1">
      <alignment horizontal="center" vertical="center" wrapText="1"/>
    </xf>
    <xf numFmtId="0" fontId="3" fillId="0" borderId="0" xfId="0" applyFont="1" applyFill="1" applyAlignment="1">
      <alignment horizontal="center" vertical="center" wrapText="1"/>
    </xf>
    <xf numFmtId="0" fontId="4" fillId="0" borderId="0" xfId="0" applyFont="1" applyFill="1" applyAlignment="1">
      <alignment horizontal="center" vertical="center" wrapText="1"/>
    </xf>
    <xf numFmtId="0" fontId="2" fillId="0" borderId="1" xfId="0" applyFont="1" applyFill="1" applyBorder="1" applyAlignment="1">
      <alignment horizontal="center" vertical="center" wrapText="1"/>
    </xf>
    <xf numFmtId="0" fontId="5" fillId="0" borderId="1" xfId="0" applyFont="1" applyFill="1" applyBorder="1" applyAlignment="1" applyProtection="1">
      <alignment horizontal="center" vertical="top" wrapText="1"/>
    </xf>
    <xf numFmtId="0" fontId="2" fillId="0" borderId="1" xfId="0" applyFont="1" applyFill="1" applyBorder="1" applyAlignment="1">
      <alignment horizontal="left" vertical="center" wrapText="1"/>
    </xf>
    <xf numFmtId="0" fontId="6" fillId="2" borderId="1" xfId="0" applyFont="1" applyFill="1" applyBorder="1" applyAlignment="1">
      <alignment horizontal="center" vertical="center" wrapText="1"/>
    </xf>
    <xf numFmtId="0" fontId="7" fillId="0" borderId="1" xfId="0" applyFont="1" applyFill="1" applyBorder="1" applyAlignment="1">
      <alignment horizontal="center" vertical="center"/>
    </xf>
    <xf numFmtId="0" fontId="5" fillId="0" borderId="1" xfId="0" applyFont="1" applyFill="1" applyBorder="1" applyAlignment="1" applyProtection="1">
      <alignment horizontal="center" vertical="center" wrapText="1"/>
    </xf>
    <xf numFmtId="0" fontId="8" fillId="0" borderId="1" xfId="0" applyNumberFormat="1" applyFont="1" applyFill="1" applyBorder="1" applyAlignment="1">
      <alignment horizontal="center" vertical="center" wrapText="1"/>
    </xf>
    <xf numFmtId="0" fontId="1" fillId="0" borderId="1" xfId="0" applyFont="1" applyFill="1" applyBorder="1" applyAlignment="1">
      <alignment horizontal="center" vertical="center" wrapText="1"/>
    </xf>
    <xf numFmtId="0" fontId="9" fillId="0" borderId="1" xfId="0" applyFont="1" applyFill="1" applyBorder="1" applyAlignment="1" applyProtection="1">
      <alignment horizontal="center" vertical="center" wrapText="1"/>
    </xf>
    <xf numFmtId="0" fontId="10" fillId="0" borderId="1" xfId="0" applyFont="1" applyFill="1" applyBorder="1" applyAlignment="1">
      <alignment horizontal="center" vertical="center" wrapText="1"/>
    </xf>
    <xf numFmtId="0" fontId="11" fillId="0" borderId="1" xfId="0" applyFont="1" applyFill="1" applyBorder="1" applyAlignment="1">
      <alignment horizontal="center" vertical="center"/>
    </xf>
    <xf numFmtId="0" fontId="10" fillId="0" borderId="1" xfId="0" applyFont="1" applyFill="1" applyBorder="1" applyAlignment="1">
      <alignment horizontal="center" vertical="center"/>
    </xf>
    <xf numFmtId="0" fontId="12" fillId="0" borderId="1" xfId="0" applyFont="1" applyFill="1" applyBorder="1" applyAlignment="1">
      <alignment horizontal="center" vertical="center" wrapText="1"/>
    </xf>
    <xf numFmtId="0" fontId="13" fillId="0" borderId="1" xfId="0" applyFont="1" applyFill="1" applyBorder="1" applyAlignment="1">
      <alignment horizontal="center" vertical="center"/>
    </xf>
    <xf numFmtId="0" fontId="14" fillId="0" borderId="1" xfId="0" applyFont="1" applyFill="1" applyBorder="1" applyAlignment="1">
      <alignment horizontal="center" vertical="center"/>
    </xf>
    <xf numFmtId="0" fontId="15" fillId="2" borderId="1" xfId="0" applyFont="1" applyFill="1" applyBorder="1" applyAlignment="1">
      <alignment horizontal="center" vertical="center" wrapText="1"/>
    </xf>
    <xf numFmtId="0" fontId="16" fillId="3" borderId="1" xfId="0" applyFont="1" applyFill="1" applyBorder="1" applyAlignment="1">
      <alignment horizontal="center" vertical="center" wrapText="1"/>
    </xf>
    <xf numFmtId="0" fontId="2" fillId="0" borderId="2" xfId="0" applyFont="1" applyFill="1" applyBorder="1" applyAlignment="1">
      <alignment horizontal="right" vertical="center" wrapText="1"/>
    </xf>
    <xf numFmtId="0" fontId="2" fillId="0" borderId="3" xfId="0" applyFont="1" applyFill="1" applyBorder="1" applyAlignment="1">
      <alignment horizontal="right" vertical="center" wrapText="1"/>
    </xf>
    <xf numFmtId="0" fontId="2" fillId="0" borderId="4" xfId="0" applyFont="1" applyFill="1" applyBorder="1" applyAlignment="1">
      <alignment horizontal="right" vertical="center" wrapText="1"/>
    </xf>
    <xf numFmtId="0" fontId="0" fillId="0" borderId="1" xfId="0" applyFill="1" applyBorder="1" applyAlignment="1">
      <alignment horizontal="center" vertical="center" wrapText="1"/>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tableStyles count="0" defaultTableStyle="TableStyleMedium9" defaultPivotStyle="PivotStyleLight16"/>
  <colors>
    <mruColors>
      <color rgb="00000000"/>
    </mruColors>
  </color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8" Type="http://schemas.openxmlformats.org/officeDocument/2006/relationships/image" Target="media/image38.png"/><Relationship Id="rId37" Type="http://schemas.openxmlformats.org/officeDocument/2006/relationships/image" Target="media/image37.png"/><Relationship Id="rId36" Type="http://schemas.openxmlformats.org/officeDocument/2006/relationships/image" Target="media/image36.png"/><Relationship Id="rId35" Type="http://schemas.openxmlformats.org/officeDocument/2006/relationships/image" Target="media/image35.png"/><Relationship Id="rId34" Type="http://schemas.openxmlformats.org/officeDocument/2006/relationships/image" Target="media/image34.png"/><Relationship Id="rId33" Type="http://schemas.openxmlformats.org/officeDocument/2006/relationships/image" Target="media/image33.pn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png"/><Relationship Id="rId29" Type="http://schemas.openxmlformats.org/officeDocument/2006/relationships/image" Target="media/image29.png"/><Relationship Id="rId28" Type="http://schemas.openxmlformats.org/officeDocument/2006/relationships/image" Target="media/image28.png"/><Relationship Id="rId27" Type="http://schemas.openxmlformats.org/officeDocument/2006/relationships/image" Target="media/image27.png"/><Relationship Id="rId26" Type="http://schemas.openxmlformats.org/officeDocument/2006/relationships/image" Target="media/image26.png"/><Relationship Id="rId25" Type="http://schemas.openxmlformats.org/officeDocument/2006/relationships/image" Target="media/image25.png"/><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png"/></Relationships>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www.wps.cn/officeDocument/2020/cellImage" Target="cellimag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K53"/>
  <sheetViews>
    <sheetView tabSelected="1" view="pageBreakPreview" zoomScale="80" zoomScaleNormal="100" workbookViewId="0">
      <selection activeCell="P3" sqref="P3"/>
    </sheetView>
  </sheetViews>
  <sheetFormatPr defaultColWidth="9" defaultRowHeight="14.25"/>
  <cols>
    <col min="1" max="1" width="9" style="2"/>
    <col min="2" max="2" width="12.625" style="3" customWidth="1"/>
    <col min="3" max="4" width="25.2166666666667" style="2" customWidth="1"/>
    <col min="5" max="5" width="18.375" style="4" customWidth="1"/>
    <col min="6" max="6" width="43.75" style="2" customWidth="1"/>
    <col min="7" max="7" width="11.0833333333333" style="5" customWidth="1"/>
    <col min="8" max="8" width="12.9583333333333" style="2" customWidth="1"/>
    <col min="9" max="10" width="13.5916666666667" style="3" customWidth="1"/>
    <col min="11" max="11" width="21.1083333333333" style="6" customWidth="1"/>
    <col min="12" max="12" width="11.5"/>
  </cols>
  <sheetData>
    <row r="1" ht="114" customHeight="1" spans="1:11">
      <c r="A1" s="7" t="s">
        <v>0</v>
      </c>
      <c r="B1" s="8"/>
      <c r="C1" s="8"/>
      <c r="D1" s="8"/>
      <c r="E1" s="8"/>
      <c r="F1" s="8"/>
      <c r="G1" s="8"/>
      <c r="H1" s="8"/>
      <c r="I1" s="8"/>
      <c r="J1" s="8"/>
      <c r="K1" s="8"/>
    </row>
    <row r="2" s="1" customFormat="1" ht="73" customHeight="1" spans="1:11">
      <c r="A2" s="9" t="s">
        <v>1</v>
      </c>
      <c r="B2" s="9" t="s">
        <v>2</v>
      </c>
      <c r="C2" s="9" t="s">
        <v>3</v>
      </c>
      <c r="D2" s="9" t="s">
        <v>4</v>
      </c>
      <c r="E2" s="9" t="s">
        <v>5</v>
      </c>
      <c r="F2" s="9" t="s">
        <v>6</v>
      </c>
      <c r="G2" s="9" t="s">
        <v>7</v>
      </c>
      <c r="H2" s="9" t="s">
        <v>8</v>
      </c>
      <c r="I2" s="9" t="s">
        <v>9</v>
      </c>
      <c r="J2" s="9" t="s">
        <v>10</v>
      </c>
      <c r="K2" s="9" t="s">
        <v>11</v>
      </c>
    </row>
    <row r="3" s="1" customFormat="1" ht="170" customHeight="1" spans="1:11">
      <c r="A3" s="9">
        <v>1</v>
      </c>
      <c r="B3" s="9" t="s">
        <v>12</v>
      </c>
      <c r="C3" s="10" t="str">
        <f>_xlfn.DISPIMG("ID_E62FD50B02064C7BB958478A93F040DA",1)</f>
        <v>=DISPIMG("ID_E62FD50B02064C7BB958478A93F040DA",1)</v>
      </c>
      <c r="D3" s="10"/>
      <c r="E3" s="9" t="s">
        <v>13</v>
      </c>
      <c r="F3" s="11"/>
      <c r="G3" s="9">
        <v>367</v>
      </c>
      <c r="H3" s="9" t="s">
        <v>14</v>
      </c>
      <c r="I3" s="9"/>
      <c r="J3" s="9"/>
      <c r="K3" s="9" t="s">
        <v>15</v>
      </c>
    </row>
    <row r="4" s="1" customFormat="1" ht="170" customHeight="1" spans="1:11">
      <c r="A4" s="9">
        <v>2</v>
      </c>
      <c r="B4" s="12" t="s">
        <v>16</v>
      </c>
      <c r="C4" s="10" t="str">
        <f>_xlfn.DISPIMG("ID_D630D3B1969E4F07A4F4A4DD855DB90A",1)</f>
        <v>=DISPIMG("ID_D630D3B1969E4F07A4F4A4DD855DB90A",1)</v>
      </c>
      <c r="D4" s="10"/>
      <c r="E4" s="9" t="s">
        <v>13</v>
      </c>
      <c r="F4" s="11"/>
      <c r="G4" s="9">
        <v>0</v>
      </c>
      <c r="H4" s="9" t="s">
        <v>14</v>
      </c>
      <c r="I4" s="9"/>
      <c r="J4" s="9"/>
      <c r="K4" s="9" t="s">
        <v>15</v>
      </c>
    </row>
    <row r="5" s="1" customFormat="1" ht="170" customHeight="1" spans="1:11">
      <c r="A5" s="9">
        <v>3</v>
      </c>
      <c r="B5" s="12" t="s">
        <v>17</v>
      </c>
      <c r="C5" s="10" t="str">
        <f>_xlfn.DISPIMG("ID_BB3979D1375244008A3F6F57FC895874",1)</f>
        <v>=DISPIMG("ID_BB3979D1375244008A3F6F57FC895874",1)</v>
      </c>
      <c r="D5" s="10"/>
      <c r="E5" s="9" t="s">
        <v>13</v>
      </c>
      <c r="F5" s="11"/>
      <c r="G5" s="9">
        <v>0</v>
      </c>
      <c r="H5" s="9" t="s">
        <v>14</v>
      </c>
      <c r="I5" s="9"/>
      <c r="J5" s="9"/>
      <c r="K5" s="9" t="s">
        <v>15</v>
      </c>
    </row>
    <row r="6" s="1" customFormat="1" ht="170" customHeight="1" spans="1:11">
      <c r="A6" s="9">
        <v>4</v>
      </c>
      <c r="B6" s="9" t="s">
        <v>18</v>
      </c>
      <c r="C6" s="10" t="str">
        <f>_xlfn.DISPIMG("ID_A2AFF82441FD4EBBBB22313EEB6CFD9B",1)</f>
        <v>=DISPIMG("ID_A2AFF82441FD4EBBBB22313EEB6CFD9B",1)</v>
      </c>
      <c r="D6" s="10"/>
      <c r="E6" s="9" t="s">
        <v>13</v>
      </c>
      <c r="F6" s="11"/>
      <c r="G6" s="9">
        <v>10</v>
      </c>
      <c r="H6" s="9" t="s">
        <v>14</v>
      </c>
      <c r="I6" s="9"/>
      <c r="J6" s="9"/>
      <c r="K6" s="9" t="s">
        <v>15</v>
      </c>
    </row>
    <row r="7" s="1" customFormat="1" ht="170" customHeight="1" spans="1:11">
      <c r="A7" s="9">
        <v>5</v>
      </c>
      <c r="B7" s="9" t="s">
        <v>19</v>
      </c>
      <c r="C7" s="10" t="str">
        <f>_xlfn.DISPIMG("ID_0D8C15D007C842F5A569109B2AFFD90E",1)</f>
        <v>=DISPIMG("ID_0D8C15D007C842F5A569109B2AFFD90E",1)</v>
      </c>
      <c r="D7" s="10"/>
      <c r="E7" s="9" t="s">
        <v>13</v>
      </c>
      <c r="F7" s="11"/>
      <c r="G7" s="9">
        <v>8</v>
      </c>
      <c r="H7" s="9" t="s">
        <v>14</v>
      </c>
      <c r="I7" s="9"/>
      <c r="J7" s="9"/>
      <c r="K7" s="9" t="s">
        <v>15</v>
      </c>
    </row>
    <row r="8" s="1" customFormat="1" ht="170" customHeight="1" spans="1:11">
      <c r="A8" s="9">
        <v>6</v>
      </c>
      <c r="B8" s="9" t="s">
        <v>20</v>
      </c>
      <c r="C8" s="9" t="str">
        <f>_xlfn.DISPIMG("ID_41463AB11B724C64BB8B48E2C4C5061A",1)</f>
        <v>=DISPIMG("ID_41463AB11B724C64BB8B48E2C4C5061A",1)</v>
      </c>
      <c r="D8" s="9"/>
      <c r="E8" s="9" t="s">
        <v>13</v>
      </c>
      <c r="F8" s="11"/>
      <c r="G8" s="9">
        <v>1</v>
      </c>
      <c r="H8" s="9" t="s">
        <v>14</v>
      </c>
      <c r="I8" s="9"/>
      <c r="J8" s="9"/>
      <c r="K8" s="9" t="s">
        <v>15</v>
      </c>
    </row>
    <row r="9" s="1" customFormat="1" ht="170" customHeight="1" spans="1:11">
      <c r="A9" s="9">
        <v>7</v>
      </c>
      <c r="B9" s="12" t="s">
        <v>21</v>
      </c>
      <c r="C9" s="10" t="str">
        <f>_xlfn.DISPIMG("ID_6186C8D84C0B4DED9B58B075E35A47DA",1)</f>
        <v>=DISPIMG("ID_6186C8D84C0B4DED9B58B075E35A47DA",1)</v>
      </c>
      <c r="D9" s="10"/>
      <c r="E9" s="9" t="s">
        <v>13</v>
      </c>
      <c r="F9" s="11"/>
      <c r="G9" s="9">
        <v>0</v>
      </c>
      <c r="H9" s="9" t="s">
        <v>14</v>
      </c>
      <c r="I9" s="9"/>
      <c r="J9" s="9"/>
      <c r="K9" s="9" t="s">
        <v>15</v>
      </c>
    </row>
    <row r="10" s="1" customFormat="1" ht="170" customHeight="1" spans="1:11">
      <c r="A10" s="9">
        <v>8</v>
      </c>
      <c r="B10" s="9" t="s">
        <v>22</v>
      </c>
      <c r="C10" s="13" t="str">
        <f>_xlfn.DISPIMG("ID_1F9A5241F5754EE4811623F775B09060",1)</f>
        <v>=DISPIMG("ID_1F9A5241F5754EE4811623F775B09060",1)</v>
      </c>
      <c r="D10" s="13"/>
      <c r="E10" s="9" t="s">
        <v>23</v>
      </c>
      <c r="F10" s="11"/>
      <c r="G10" s="9">
        <v>14</v>
      </c>
      <c r="H10" s="9" t="s">
        <v>24</v>
      </c>
      <c r="I10" s="9"/>
      <c r="J10" s="9"/>
      <c r="K10" s="9" t="s">
        <v>15</v>
      </c>
    </row>
    <row r="11" s="1" customFormat="1" ht="170" customHeight="1" spans="1:11">
      <c r="A11" s="9">
        <v>9</v>
      </c>
      <c r="B11" s="12" t="s">
        <v>25</v>
      </c>
      <c r="C11" s="13" t="str">
        <f>_xlfn.DISPIMG("ID_B1DB2F56A96F429996C4C1E552217F45",1)</f>
        <v>=DISPIMG("ID_B1DB2F56A96F429996C4C1E552217F45",1)</v>
      </c>
      <c r="D11" s="13"/>
      <c r="E11" s="9" t="s">
        <v>23</v>
      </c>
      <c r="F11" s="11"/>
      <c r="G11" s="9">
        <v>0</v>
      </c>
      <c r="H11" s="9" t="s">
        <v>24</v>
      </c>
      <c r="I11" s="9"/>
      <c r="J11" s="9"/>
      <c r="K11" s="9" t="s">
        <v>15</v>
      </c>
    </row>
    <row r="12" s="1" customFormat="1" ht="170" customHeight="1" spans="1:11">
      <c r="A12" s="9">
        <v>10</v>
      </c>
      <c r="B12" s="12" t="s">
        <v>26</v>
      </c>
      <c r="C12" s="13" t="str">
        <f>_xlfn.DISPIMG("ID_A12633FE7F86415B9BB98385A0A350D5",1)</f>
        <v>=DISPIMG("ID_A12633FE7F86415B9BB98385A0A350D5",1)</v>
      </c>
      <c r="D12" s="13"/>
      <c r="E12" s="9" t="s">
        <v>23</v>
      </c>
      <c r="F12" s="11"/>
      <c r="G12" s="9">
        <v>0</v>
      </c>
      <c r="H12" s="9" t="s">
        <v>24</v>
      </c>
      <c r="I12" s="9"/>
      <c r="J12" s="9"/>
      <c r="K12" s="9" t="s">
        <v>15</v>
      </c>
    </row>
    <row r="13" s="1" customFormat="1" ht="170" customHeight="1" spans="1:11">
      <c r="A13" s="9">
        <v>11</v>
      </c>
      <c r="B13" s="9" t="s">
        <v>27</v>
      </c>
      <c r="C13" s="13" t="str">
        <f>_xlfn.DISPIMG("ID_5ED311A3216349A195BCA7402A4D1820",1)</f>
        <v>=DISPIMG("ID_5ED311A3216349A195BCA7402A4D1820",1)</v>
      </c>
      <c r="D13" s="13"/>
      <c r="E13" s="9" t="s">
        <v>28</v>
      </c>
      <c r="F13" s="11"/>
      <c r="G13" s="9">
        <v>2</v>
      </c>
      <c r="H13" s="9" t="s">
        <v>29</v>
      </c>
      <c r="I13" s="9"/>
      <c r="J13" s="9"/>
      <c r="K13" s="9" t="s">
        <v>15</v>
      </c>
    </row>
    <row r="14" s="1" customFormat="1" ht="170" customHeight="1" spans="1:11">
      <c r="A14" s="9">
        <v>12</v>
      </c>
      <c r="B14" s="9" t="s">
        <v>30</v>
      </c>
      <c r="C14" s="9" t="str">
        <f>_xlfn.DISPIMG("ID_2B05DE52968D4CA1B2EB8DAAFE88E1D1",1)</f>
        <v>=DISPIMG("ID_2B05DE52968D4CA1B2EB8DAAFE88E1D1",1)</v>
      </c>
      <c r="D14" s="9"/>
      <c r="E14" s="9" t="s">
        <v>31</v>
      </c>
      <c r="F14" s="11"/>
      <c r="G14" s="9">
        <v>1</v>
      </c>
      <c r="H14" s="9" t="s">
        <v>32</v>
      </c>
      <c r="I14" s="9"/>
      <c r="J14" s="9"/>
      <c r="K14" s="9" t="s">
        <v>15</v>
      </c>
    </row>
    <row r="15" s="1" customFormat="1" ht="170" customHeight="1" spans="1:11">
      <c r="A15" s="9">
        <v>13</v>
      </c>
      <c r="B15" s="9" t="s">
        <v>33</v>
      </c>
      <c r="C15" s="14" t="str">
        <f>_xlfn.DISPIMG("ID_C4BE725BE0A44364A64BE09AFB668589",1)</f>
        <v>=DISPIMG("ID_C4BE725BE0A44364A64BE09AFB668589",1)</v>
      </c>
      <c r="D15" s="14"/>
      <c r="E15" s="9" t="s">
        <v>34</v>
      </c>
      <c r="F15" s="11"/>
      <c r="G15" s="9">
        <v>4</v>
      </c>
      <c r="H15" s="9" t="s">
        <v>35</v>
      </c>
      <c r="I15" s="9"/>
      <c r="J15" s="9"/>
      <c r="K15" s="9" t="s">
        <v>15</v>
      </c>
    </row>
    <row r="16" s="1" customFormat="1" ht="170" customHeight="1" spans="1:11">
      <c r="A16" s="9">
        <v>14</v>
      </c>
      <c r="B16" s="9" t="s">
        <v>36</v>
      </c>
      <c r="C16" s="14" t="str">
        <f>_xlfn.DISPIMG("ID_5A41C4535E0C4776B11D4763881A1A86",1)</f>
        <v>=DISPIMG("ID_5A41C4535E0C4776B11D4763881A1A86",1)</v>
      </c>
      <c r="D16" s="14"/>
      <c r="E16" s="9" t="s">
        <v>37</v>
      </c>
      <c r="F16" s="11"/>
      <c r="G16" s="9">
        <v>27</v>
      </c>
      <c r="H16" s="9" t="s">
        <v>35</v>
      </c>
      <c r="I16" s="9"/>
      <c r="J16" s="9"/>
      <c r="K16" s="9" t="s">
        <v>15</v>
      </c>
    </row>
    <row r="17" s="1" customFormat="1" ht="170" customHeight="1" spans="1:11">
      <c r="A17" s="9">
        <v>15</v>
      </c>
      <c r="B17" s="9" t="s">
        <v>38</v>
      </c>
      <c r="C17" s="9" t="str">
        <f>_xlfn.DISPIMG("ID_467172040F1647F9A80DA1479FFDEE1E",1)</f>
        <v>=DISPIMG("ID_467172040F1647F9A80DA1479FFDEE1E",1)</v>
      </c>
      <c r="D17" s="9"/>
      <c r="E17" s="9" t="s">
        <v>39</v>
      </c>
      <c r="F17" s="11"/>
      <c r="G17" s="9">
        <v>8</v>
      </c>
      <c r="H17" s="9" t="s">
        <v>24</v>
      </c>
      <c r="I17" s="9"/>
      <c r="J17" s="9"/>
      <c r="K17" s="9" t="s">
        <v>15</v>
      </c>
    </row>
    <row r="18" s="1" customFormat="1" ht="170" customHeight="1" spans="1:11">
      <c r="A18" s="9">
        <v>16</v>
      </c>
      <c r="B18" s="9" t="s">
        <v>40</v>
      </c>
      <c r="C18" s="9" t="str">
        <f>_xlfn.DISPIMG("ID_E5288067468143ADB60D1722A2BBC959",1)</f>
        <v>=DISPIMG("ID_E5288067468143ADB60D1722A2BBC959",1)</v>
      </c>
      <c r="D18" s="9"/>
      <c r="E18" s="9" t="s">
        <v>41</v>
      </c>
      <c r="F18" s="11"/>
      <c r="G18" s="9">
        <v>48</v>
      </c>
      <c r="H18" s="9" t="s">
        <v>24</v>
      </c>
      <c r="I18" s="9"/>
      <c r="J18" s="9"/>
      <c r="K18" s="9" t="s">
        <v>15</v>
      </c>
    </row>
    <row r="19" s="1" customFormat="1" ht="170" customHeight="1" spans="1:11">
      <c r="A19" s="9">
        <v>17</v>
      </c>
      <c r="B19" s="9" t="s">
        <v>42</v>
      </c>
      <c r="C19" s="9" t="str">
        <f>_xlfn.DISPIMG("ID_053BA47EB5D0469FB0D98990F937D897",1)</f>
        <v>=DISPIMG("ID_053BA47EB5D0469FB0D98990F937D897",1)</v>
      </c>
      <c r="D19" s="9"/>
      <c r="E19" s="9" t="s">
        <v>43</v>
      </c>
      <c r="F19" s="11"/>
      <c r="G19" s="9">
        <v>5</v>
      </c>
      <c r="H19" s="9" t="s">
        <v>24</v>
      </c>
      <c r="I19" s="9"/>
      <c r="J19" s="9"/>
      <c r="K19" s="9" t="s">
        <v>15</v>
      </c>
    </row>
    <row r="20" s="1" customFormat="1" ht="170" customHeight="1" spans="1:11">
      <c r="A20" s="9">
        <v>18</v>
      </c>
      <c r="B20" s="9" t="s">
        <v>44</v>
      </c>
      <c r="C20" s="15" t="str">
        <f>_xlfn.DISPIMG("ID_8266270D61894D8C8C3C2706EC46C968",1)</f>
        <v>=DISPIMG("ID_8266270D61894D8C8C3C2706EC46C968",1)</v>
      </c>
      <c r="D20" s="15"/>
      <c r="E20" s="9" t="s">
        <v>39</v>
      </c>
      <c r="F20" s="11"/>
      <c r="G20" s="9">
        <v>96</v>
      </c>
      <c r="H20" s="9" t="s">
        <v>24</v>
      </c>
      <c r="I20" s="9"/>
      <c r="J20" s="9"/>
      <c r="K20" s="9" t="s">
        <v>15</v>
      </c>
    </row>
    <row r="21" s="1" customFormat="1" ht="170" customHeight="1" spans="1:11">
      <c r="A21" s="9">
        <v>19</v>
      </c>
      <c r="B21" s="9" t="s">
        <v>45</v>
      </c>
      <c r="C21" s="16" t="str">
        <f>_xlfn.DISPIMG("ID_821ABE8DD6474B4DB323DA18F9F13274",1)</f>
        <v>=DISPIMG("ID_821ABE8DD6474B4DB323DA18F9F13274",1)</v>
      </c>
      <c r="D21" s="16"/>
      <c r="E21" s="9" t="s">
        <v>39</v>
      </c>
      <c r="F21" s="11"/>
      <c r="G21" s="9">
        <v>15</v>
      </c>
      <c r="H21" s="9" t="s">
        <v>24</v>
      </c>
      <c r="I21" s="9"/>
      <c r="J21" s="9"/>
      <c r="K21" s="9" t="s">
        <v>15</v>
      </c>
    </row>
    <row r="22" s="1" customFormat="1" ht="170" customHeight="1" spans="1:11">
      <c r="A22" s="9">
        <v>20</v>
      </c>
      <c r="B22" s="9" t="s">
        <v>46</v>
      </c>
      <c r="C22" s="16" t="str">
        <f>_xlfn.DISPIMG("ID_6A85C61B4C644022B097F530B5D1DA30",1)</f>
        <v>=DISPIMG("ID_6A85C61B4C644022B097F530B5D1DA30",1)</v>
      </c>
      <c r="D22" s="16"/>
      <c r="E22" s="9" t="s">
        <v>39</v>
      </c>
      <c r="F22" s="11"/>
      <c r="G22" s="16">
        <v>12</v>
      </c>
      <c r="H22" s="9" t="s">
        <v>24</v>
      </c>
      <c r="I22" s="9"/>
      <c r="J22" s="9"/>
      <c r="K22" s="9" t="s">
        <v>15</v>
      </c>
    </row>
    <row r="23" s="1" customFormat="1" ht="170" customHeight="1" spans="1:11">
      <c r="A23" s="9">
        <v>21</v>
      </c>
      <c r="B23" s="9" t="s">
        <v>47</v>
      </c>
      <c r="C23" s="9" t="str">
        <f>_xlfn.DISPIMG("ID_E84C56F58BDD48258867D41666AEFA69",1)</f>
        <v>=DISPIMG("ID_E84C56F58BDD48258867D41666AEFA69",1)</v>
      </c>
      <c r="D23" s="9"/>
      <c r="E23" s="9" t="s">
        <v>48</v>
      </c>
      <c r="F23" s="11"/>
      <c r="G23" s="9">
        <v>1</v>
      </c>
      <c r="H23" s="9" t="s">
        <v>35</v>
      </c>
      <c r="I23" s="9"/>
      <c r="J23" s="9"/>
      <c r="K23" s="9" t="s">
        <v>15</v>
      </c>
    </row>
    <row r="24" s="1" customFormat="1" ht="170" customHeight="1" spans="1:11">
      <c r="A24" s="9">
        <v>22</v>
      </c>
      <c r="B24" s="9" t="s">
        <v>49</v>
      </c>
      <c r="C24" s="9" t="str">
        <f>_xlfn.DISPIMG("ID_BC3574FB64A94289840D2C557CC4D925",1)</f>
        <v>=DISPIMG("ID_BC3574FB64A94289840D2C557CC4D925",1)</v>
      </c>
      <c r="D24" s="9"/>
      <c r="E24" s="9" t="s">
        <v>50</v>
      </c>
      <c r="F24" s="11"/>
      <c r="G24" s="9">
        <v>1</v>
      </c>
      <c r="H24" s="9" t="s">
        <v>35</v>
      </c>
      <c r="I24" s="9"/>
      <c r="J24" s="9"/>
      <c r="K24" s="9" t="s">
        <v>15</v>
      </c>
    </row>
    <row r="25" s="1" customFormat="1" ht="170" customHeight="1" spans="1:11">
      <c r="A25" s="9">
        <v>23</v>
      </c>
      <c r="B25" s="9" t="s">
        <v>51</v>
      </c>
      <c r="C25" s="9" t="str">
        <f>_xlfn.DISPIMG("ID_BC3574FB64A94289840D2C557CC4D925",1)</f>
        <v>=DISPIMG("ID_BC3574FB64A94289840D2C557CC4D925",1)</v>
      </c>
      <c r="D25" s="9"/>
      <c r="E25" s="9" t="s">
        <v>52</v>
      </c>
      <c r="F25" s="11"/>
      <c r="G25" s="9">
        <v>1</v>
      </c>
      <c r="H25" s="9" t="s">
        <v>35</v>
      </c>
      <c r="I25" s="9"/>
      <c r="J25" s="9"/>
      <c r="K25" s="9" t="s">
        <v>15</v>
      </c>
    </row>
    <row r="26" s="1" customFormat="1" ht="170" customHeight="1" spans="1:11">
      <c r="A26" s="9">
        <v>24</v>
      </c>
      <c r="B26" s="9" t="s">
        <v>53</v>
      </c>
      <c r="C26" s="9" t="str">
        <f>_xlfn.DISPIMG("ID_CD62E5AFB0FB4F81A17EF093D4895095",1)</f>
        <v>=DISPIMG("ID_CD62E5AFB0FB4F81A17EF093D4895095",1)</v>
      </c>
      <c r="D26" s="9"/>
      <c r="E26" s="9" t="s">
        <v>54</v>
      </c>
      <c r="F26" s="11"/>
      <c r="G26" s="9">
        <v>12</v>
      </c>
      <c r="H26" s="9" t="s">
        <v>35</v>
      </c>
      <c r="I26" s="9"/>
      <c r="J26" s="9"/>
      <c r="K26" s="9" t="s">
        <v>15</v>
      </c>
    </row>
    <row r="27" s="1" customFormat="1" ht="170" customHeight="1" spans="1:11">
      <c r="A27" s="9">
        <v>25</v>
      </c>
      <c r="B27" s="9" t="s">
        <v>55</v>
      </c>
      <c r="C27" s="13" t="str">
        <f>_xlfn.DISPIMG("ID_9E4AB7EA4FBF42748C9DC06352513A94",1)</f>
        <v>=DISPIMG("ID_9E4AB7EA4FBF42748C9DC06352513A94",1)</v>
      </c>
      <c r="D27" s="13"/>
      <c r="E27" s="9" t="s">
        <v>56</v>
      </c>
      <c r="F27" s="11"/>
      <c r="G27" s="9">
        <v>4</v>
      </c>
      <c r="H27" s="9" t="s">
        <v>35</v>
      </c>
      <c r="I27" s="9"/>
      <c r="J27" s="9"/>
      <c r="K27" s="9" t="s">
        <v>15</v>
      </c>
    </row>
    <row r="28" s="1" customFormat="1" ht="170" customHeight="1" spans="1:11">
      <c r="A28" s="9">
        <v>26</v>
      </c>
      <c r="B28" s="9" t="s">
        <v>57</v>
      </c>
      <c r="C28" s="13" t="str">
        <f>_xlfn.DISPIMG("ID_DD20AB1AB30540389D63159A03258BD5",1)</f>
        <v>=DISPIMG("ID_DD20AB1AB30540389D63159A03258BD5",1)</v>
      </c>
      <c r="D28" s="13"/>
      <c r="E28" s="9" t="s">
        <v>58</v>
      </c>
      <c r="F28" s="11"/>
      <c r="G28" s="9">
        <v>1</v>
      </c>
      <c r="H28" s="9" t="s">
        <v>32</v>
      </c>
      <c r="I28" s="9"/>
      <c r="J28" s="9"/>
      <c r="K28" s="9" t="s">
        <v>15</v>
      </c>
    </row>
    <row r="29" s="1" customFormat="1" ht="170" customHeight="1" spans="1:11">
      <c r="A29" s="9">
        <v>27</v>
      </c>
      <c r="B29" s="9" t="s">
        <v>59</v>
      </c>
      <c r="C29" s="17" t="str">
        <f>_xlfn.DISPIMG("ID_13A58C4354814A85A6F0483402E5D5A9",1)</f>
        <v>=DISPIMG("ID_13A58C4354814A85A6F0483402E5D5A9",1)</v>
      </c>
      <c r="D29" s="17"/>
      <c r="E29" s="9" t="s">
        <v>60</v>
      </c>
      <c r="F29" s="11"/>
      <c r="G29" s="9">
        <v>1</v>
      </c>
      <c r="H29" s="9" t="s">
        <v>35</v>
      </c>
      <c r="I29" s="9"/>
      <c r="J29" s="9"/>
      <c r="K29" s="9" t="s">
        <v>15</v>
      </c>
    </row>
    <row r="30" s="1" customFormat="1" ht="143" customHeight="1" spans="1:11">
      <c r="A30" s="9">
        <v>28</v>
      </c>
      <c r="B30" s="9" t="s">
        <v>61</v>
      </c>
      <c r="C30" s="9" t="str">
        <f>_xlfn.DISPIMG("ID_2C013C6E461C4A01B0568BBFCEDB19AE",1)</f>
        <v>=DISPIMG("ID_2C013C6E461C4A01B0568BBFCEDB19AE",1)</v>
      </c>
      <c r="D30" s="9"/>
      <c r="E30" s="9" t="s">
        <v>62</v>
      </c>
      <c r="F30" s="11"/>
      <c r="G30" s="9">
        <v>9</v>
      </c>
      <c r="H30" s="9" t="s">
        <v>35</v>
      </c>
      <c r="I30" s="9"/>
      <c r="J30" s="9"/>
      <c r="K30" s="9" t="s">
        <v>15</v>
      </c>
    </row>
    <row r="31" s="1" customFormat="1" ht="170" customHeight="1" spans="1:11">
      <c r="A31" s="9">
        <v>29</v>
      </c>
      <c r="B31" s="9" t="s">
        <v>63</v>
      </c>
      <c r="C31" s="9" t="str">
        <f>_xlfn.DISPIMG("ID_B23305DEDBAF4E6BA419735E6ED0E359",1)</f>
        <v>=DISPIMG("ID_B23305DEDBAF4E6BA419735E6ED0E359",1)</v>
      </c>
      <c r="D31" s="9"/>
      <c r="E31" s="9" t="s">
        <v>64</v>
      </c>
      <c r="F31" s="11"/>
      <c r="G31" s="9">
        <v>1</v>
      </c>
      <c r="H31" s="9" t="s">
        <v>24</v>
      </c>
      <c r="I31" s="9"/>
      <c r="J31" s="9"/>
      <c r="K31" s="9" t="s">
        <v>15</v>
      </c>
    </row>
    <row r="32" s="1" customFormat="1" ht="128" customHeight="1" spans="1:11">
      <c r="A32" s="9">
        <v>30</v>
      </c>
      <c r="B32" s="18" t="s">
        <v>65</v>
      </c>
      <c r="C32" s="19" t="str">
        <f>_xlfn.DISPIMG("ID_A25DE420907F47CDBD2D619058C09813",1)</f>
        <v>=DISPIMG("ID_A25DE420907F47CDBD2D619058C09813",1)</v>
      </c>
      <c r="D32" s="19"/>
      <c r="E32" s="20" t="s">
        <v>66</v>
      </c>
      <c r="F32" s="21"/>
      <c r="G32" s="20">
        <v>30</v>
      </c>
      <c r="H32" s="22" t="s">
        <v>32</v>
      </c>
      <c r="I32" s="23"/>
      <c r="J32" s="9"/>
      <c r="K32" s="9" t="s">
        <v>15</v>
      </c>
    </row>
    <row r="33" s="1" customFormat="1" ht="128" customHeight="1" spans="1:11">
      <c r="A33" s="9">
        <v>31</v>
      </c>
      <c r="B33" s="24" t="s">
        <v>67</v>
      </c>
      <c r="C33" s="20" t="str">
        <f>_xlfn.DISPIMG("ID_A852CB0E8B64416DBD8F59AFEE7C5606",1)</f>
        <v>=DISPIMG("ID_A852CB0E8B64416DBD8F59AFEE7C5606",1)</v>
      </c>
      <c r="D33" s="20"/>
      <c r="E33" s="20" t="s">
        <v>66</v>
      </c>
      <c r="F33" s="21"/>
      <c r="G33" s="9">
        <v>0</v>
      </c>
      <c r="H33" s="22" t="s">
        <v>32</v>
      </c>
      <c r="I33" s="23"/>
      <c r="J33" s="9"/>
      <c r="K33" s="9" t="s">
        <v>15</v>
      </c>
    </row>
    <row r="34" s="1" customFormat="1" ht="128" customHeight="1" spans="1:11">
      <c r="A34" s="9">
        <v>32</v>
      </c>
      <c r="B34" s="24" t="s">
        <v>68</v>
      </c>
      <c r="C34" s="20" t="str">
        <f>_xlfn.DISPIMG("ID_F4D6A8262FA14639B91B3D65D1743B6A",1)</f>
        <v>=DISPIMG("ID_F4D6A8262FA14639B91B3D65D1743B6A",1)</v>
      </c>
      <c r="D34" s="20"/>
      <c r="E34" s="20" t="s">
        <v>66</v>
      </c>
      <c r="F34" s="21"/>
      <c r="G34" s="9">
        <v>0</v>
      </c>
      <c r="H34" s="22" t="s">
        <v>32</v>
      </c>
      <c r="I34" s="23"/>
      <c r="J34" s="9"/>
      <c r="K34" s="9" t="s">
        <v>15</v>
      </c>
    </row>
    <row r="35" s="1" customFormat="1" ht="128" customHeight="1" spans="1:11">
      <c r="A35" s="9">
        <v>33</v>
      </c>
      <c r="B35" s="24" t="s">
        <v>69</v>
      </c>
      <c r="C35" s="20" t="str">
        <f>_xlfn.DISPIMG("ID_7BBF3C12FA8B47C19CB00009D417B4AA",1)</f>
        <v>=DISPIMG("ID_7BBF3C12FA8B47C19CB00009D417B4AA",1)</v>
      </c>
      <c r="D35" s="20"/>
      <c r="E35" s="20" t="s">
        <v>66</v>
      </c>
      <c r="F35" s="21"/>
      <c r="G35" s="9">
        <v>0</v>
      </c>
      <c r="H35" s="22" t="s">
        <v>32</v>
      </c>
      <c r="I35" s="23"/>
      <c r="J35" s="9"/>
      <c r="K35" s="9" t="s">
        <v>15</v>
      </c>
    </row>
    <row r="36" s="1" customFormat="1" ht="128" customHeight="1" spans="1:11">
      <c r="A36" s="9">
        <v>34</v>
      </c>
      <c r="B36" s="18" t="s">
        <v>70</v>
      </c>
      <c r="C36" s="20" t="str">
        <f>_xlfn.DISPIMG("ID_147C41A3380147C194BB4E8C3E91EE79",1)</f>
        <v>=DISPIMG("ID_147C41A3380147C194BB4E8C3E91EE79",1)</v>
      </c>
      <c r="D36" s="20"/>
      <c r="E36" s="20" t="s">
        <v>71</v>
      </c>
      <c r="F36" s="21"/>
      <c r="G36" s="20">
        <v>30</v>
      </c>
      <c r="H36" s="22" t="s">
        <v>32</v>
      </c>
      <c r="I36" s="23"/>
      <c r="J36" s="9"/>
      <c r="K36" s="9" t="s">
        <v>15</v>
      </c>
    </row>
    <row r="37" s="1" customFormat="1" ht="128" customHeight="1" spans="1:11">
      <c r="A37" s="9">
        <v>35</v>
      </c>
      <c r="B37" s="24" t="s">
        <v>72</v>
      </c>
      <c r="C37" s="20" t="str">
        <f>_xlfn.DISPIMG("ID_5BD54976639549F8B3E93FF98A9A7224",1)</f>
        <v>=DISPIMG("ID_5BD54976639549F8B3E93FF98A9A7224",1)</v>
      </c>
      <c r="D37" s="20"/>
      <c r="E37" s="20" t="s">
        <v>71</v>
      </c>
      <c r="F37" s="21"/>
      <c r="G37" s="9">
        <v>0</v>
      </c>
      <c r="H37" s="22" t="s">
        <v>32</v>
      </c>
      <c r="I37" s="23"/>
      <c r="J37" s="9"/>
      <c r="K37" s="9" t="s">
        <v>15</v>
      </c>
    </row>
    <row r="38" s="1" customFormat="1" ht="128" customHeight="1" spans="1:11">
      <c r="A38" s="9">
        <v>36</v>
      </c>
      <c r="B38" s="24" t="s">
        <v>73</v>
      </c>
      <c r="C38" s="20" t="str">
        <f>_xlfn.DISPIMG("ID_86CB73B0D59E4FAEA797D73CBF5BB432",1)</f>
        <v>=DISPIMG("ID_86CB73B0D59E4FAEA797D73CBF5BB432",1)</v>
      </c>
      <c r="D38" s="20"/>
      <c r="E38" s="20" t="s">
        <v>71</v>
      </c>
      <c r="F38" s="21"/>
      <c r="G38" s="9">
        <v>0</v>
      </c>
      <c r="H38" s="22" t="s">
        <v>32</v>
      </c>
      <c r="I38" s="23"/>
      <c r="J38" s="9"/>
      <c r="K38" s="9" t="s">
        <v>15</v>
      </c>
    </row>
    <row r="39" s="1" customFormat="1" ht="128" customHeight="1" spans="1:11">
      <c r="A39" s="9">
        <v>37</v>
      </c>
      <c r="B39" s="21" t="s">
        <v>74</v>
      </c>
      <c r="C39" s="20" t="str">
        <f>_xlfn.DISPIMG("ID_E7F41A12F70F4318980A4987D2709E46",1)</f>
        <v>=DISPIMG("ID_E7F41A12F70F4318980A4987D2709E46",1)</v>
      </c>
      <c r="D39" s="20"/>
      <c r="E39" s="20" t="s">
        <v>75</v>
      </c>
      <c r="F39" s="21"/>
      <c r="G39" s="20">
        <v>30</v>
      </c>
      <c r="H39" s="22" t="s">
        <v>32</v>
      </c>
      <c r="I39" s="23"/>
      <c r="J39" s="9"/>
      <c r="K39" s="9" t="s">
        <v>15</v>
      </c>
    </row>
    <row r="40" s="1" customFormat="1" ht="128" customHeight="1" spans="1:11">
      <c r="A40" s="9">
        <v>38</v>
      </c>
      <c r="B40" s="24" t="s">
        <v>76</v>
      </c>
      <c r="C40" s="20" t="str">
        <f>_xlfn.DISPIMG("ID_8476461C7B6B4187A873207EC6564749",1)</f>
        <v>=DISPIMG("ID_8476461C7B6B4187A873207EC6564749",1)</v>
      </c>
      <c r="D40" s="20"/>
      <c r="E40" s="20" t="s">
        <v>77</v>
      </c>
      <c r="F40" s="21"/>
      <c r="G40" s="9">
        <v>0</v>
      </c>
      <c r="H40" s="22" t="s">
        <v>32</v>
      </c>
      <c r="I40" s="23"/>
      <c r="J40" s="9"/>
      <c r="K40" s="9" t="s">
        <v>15</v>
      </c>
    </row>
    <row r="41" s="1" customFormat="1" ht="128" customHeight="1" spans="1:11">
      <c r="A41" s="9">
        <v>39</v>
      </c>
      <c r="B41" s="24" t="s">
        <v>78</v>
      </c>
      <c r="C41" s="20" t="str">
        <f>_xlfn.DISPIMG("ID_E447550C3D2941268737537C6E6F9B0A",1)</f>
        <v>=DISPIMG("ID_E447550C3D2941268737537C6E6F9B0A",1)</v>
      </c>
      <c r="D41" s="20"/>
      <c r="E41" s="20" t="s">
        <v>79</v>
      </c>
      <c r="F41" s="21"/>
      <c r="G41" s="9">
        <v>0</v>
      </c>
      <c r="H41" s="22" t="s">
        <v>32</v>
      </c>
      <c r="I41" s="23"/>
      <c r="J41" s="9"/>
      <c r="K41" s="9" t="s">
        <v>15</v>
      </c>
    </row>
    <row r="42" s="1" customFormat="1" ht="128" customHeight="1" spans="1:11">
      <c r="A42" s="9">
        <v>40</v>
      </c>
      <c r="B42" s="21" t="s">
        <v>80</v>
      </c>
      <c r="C42" s="25" t="str">
        <f>_xlfn.DISPIMG("ID_B835B13DFFDA4F2D81EC30EF796CDD71",1)</f>
        <v>=DISPIMG("ID_B835B13DFFDA4F2D81EC30EF796CDD71",1)</v>
      </c>
      <c r="D42" s="25"/>
      <c r="E42" s="20" t="s">
        <v>81</v>
      </c>
      <c r="F42" s="21"/>
      <c r="G42" s="20">
        <v>30</v>
      </c>
      <c r="H42" s="22" t="s">
        <v>32</v>
      </c>
      <c r="I42" s="23"/>
      <c r="J42" s="9"/>
      <c r="K42" s="9" t="s">
        <v>15</v>
      </c>
    </row>
    <row r="43" s="1" customFormat="1" ht="128" customHeight="1" spans="1:11">
      <c r="A43" s="9">
        <v>41</v>
      </c>
      <c r="B43" s="24" t="s">
        <v>82</v>
      </c>
      <c r="C43" s="20" t="str">
        <f>_xlfn.DISPIMG("ID_358F44C84D7F4E5A879FFB02D37B4C94",1)</f>
        <v>=DISPIMG("ID_358F44C84D7F4E5A879FFB02D37B4C94",1)</v>
      </c>
      <c r="D43" s="20"/>
      <c r="E43" s="20" t="s">
        <v>83</v>
      </c>
      <c r="F43" s="21"/>
      <c r="G43" s="9">
        <v>0</v>
      </c>
      <c r="H43" s="22" t="s">
        <v>32</v>
      </c>
      <c r="I43" s="23"/>
      <c r="J43" s="9"/>
      <c r="K43" s="9" t="s">
        <v>15</v>
      </c>
    </row>
    <row r="44" s="1" customFormat="1" ht="128" customHeight="1" spans="1:11">
      <c r="A44" s="9">
        <v>42</v>
      </c>
      <c r="B44" s="24" t="s">
        <v>84</v>
      </c>
      <c r="C44" s="20" t="str">
        <f>_xlfn.DISPIMG("ID_6C1C6CAAECD94129BBF8860395493A0A",1)</f>
        <v>=DISPIMG("ID_6C1C6CAAECD94129BBF8860395493A0A",1)</v>
      </c>
      <c r="D44" s="20"/>
      <c r="E44" s="20" t="s">
        <v>85</v>
      </c>
      <c r="F44" s="21"/>
      <c r="G44" s="9">
        <v>0</v>
      </c>
      <c r="H44" s="22" t="s">
        <v>32</v>
      </c>
      <c r="I44" s="23"/>
      <c r="J44" s="9"/>
      <c r="K44" s="9" t="s">
        <v>15</v>
      </c>
    </row>
    <row r="45" s="1" customFormat="1" ht="84" customHeight="1" spans="1:11">
      <c r="A45" s="26" t="s">
        <v>86</v>
      </c>
      <c r="B45" s="27"/>
      <c r="C45" s="27"/>
      <c r="D45" s="27"/>
      <c r="E45" s="27"/>
      <c r="F45" s="27"/>
      <c r="G45" s="27"/>
      <c r="H45" s="27"/>
      <c r="I45" s="28"/>
      <c r="J45" s="16"/>
      <c r="K45" s="29"/>
    </row>
    <row r="46" s="1" customFormat="1" ht="91" customHeight="1" spans="1:11">
      <c r="A46" s="2"/>
      <c r="B46" s="3"/>
      <c r="C46" s="2"/>
      <c r="D46" s="2"/>
      <c r="E46" s="4"/>
      <c r="F46" s="2"/>
      <c r="G46" s="5"/>
      <c r="H46" s="2"/>
      <c r="I46" s="3"/>
      <c r="J46" s="3"/>
    </row>
    <row r="47" s="1" customFormat="1" spans="1:11">
      <c r="A47" s="2"/>
      <c r="B47" s="3"/>
      <c r="C47" s="2"/>
      <c r="D47" s="2"/>
      <c r="E47" s="4"/>
      <c r="F47" s="2"/>
      <c r="G47" s="5"/>
      <c r="H47" s="2"/>
      <c r="I47" s="3"/>
      <c r="J47" s="3"/>
    </row>
    <row r="48" s="1" customFormat="1" spans="1:11">
      <c r="A48" s="2"/>
      <c r="B48" s="3"/>
      <c r="C48" s="2"/>
      <c r="D48" s="2"/>
      <c r="E48" s="4"/>
      <c r="F48" s="2"/>
      <c r="G48" s="5"/>
      <c r="H48" s="2"/>
      <c r="I48" s="3"/>
      <c r="J48" s="3"/>
    </row>
    <row r="49" s="1" customFormat="1" spans="1:10">
      <c r="A49" s="2"/>
      <c r="B49" s="3"/>
      <c r="C49" s="2"/>
      <c r="D49" s="2"/>
      <c r="E49" s="4"/>
      <c r="F49" s="2"/>
      <c r="G49" s="5"/>
      <c r="H49" s="2"/>
      <c r="I49" s="3"/>
      <c r="J49" s="3"/>
    </row>
    <row r="50" s="1" customFormat="1" spans="1:10">
      <c r="A50" s="2"/>
      <c r="B50" s="3"/>
      <c r="C50" s="2"/>
      <c r="D50" s="2"/>
      <c r="E50" s="4"/>
      <c r="F50" s="2"/>
      <c r="G50" s="5"/>
      <c r="H50" s="2"/>
      <c r="I50" s="3"/>
      <c r="J50" s="3"/>
    </row>
    <row r="51" s="1" customFormat="1" spans="1:10">
      <c r="A51" s="2"/>
      <c r="B51" s="3"/>
      <c r="C51" s="2"/>
      <c r="D51" s="2"/>
      <c r="E51" s="4"/>
      <c r="F51" s="2"/>
      <c r="G51" s="5"/>
      <c r="H51" s="2"/>
      <c r="I51" s="3"/>
      <c r="J51" s="3"/>
    </row>
    <row r="52" s="1" customFormat="1" spans="1:10">
      <c r="A52" s="2"/>
      <c r="B52" s="3"/>
      <c r="C52" s="2"/>
      <c r="D52" s="2"/>
      <c r="E52" s="4"/>
      <c r="F52" s="2"/>
      <c r="G52" s="5"/>
      <c r="H52" s="2"/>
      <c r="I52" s="3"/>
      <c r="J52" s="3"/>
    </row>
    <row r="53" s="1" customFormat="1" spans="1:10">
      <c r="A53" s="2"/>
      <c r="B53" s="3"/>
      <c r="C53" s="2"/>
      <c r="D53" s="2"/>
      <c r="E53" s="4"/>
      <c r="F53" s="2" t="s">
        <v>87</v>
      </c>
      <c r="G53" s="5"/>
      <c r="H53" s="2"/>
      <c r="I53" s="3"/>
      <c r="J53" s="3"/>
    </row>
  </sheetData>
  <autoFilter xmlns:etc="http://www.wps.cn/officeDocument/2017/etCustomData" ref="K2:K53" etc:filterBottomFollowUsedRange="0">
    <extLst/>
  </autoFilter>
  <mergeCells count="2">
    <mergeCell ref="A1:K1"/>
    <mergeCell ref="A45:I45"/>
  </mergeCells>
  <pageMargins left="0.75" right="0.75" top="1" bottom="1" header="0.5" footer="0.5"/>
  <pageSetup paperSize="9" scale="28" orientation="landscape"/>
  <headerFooter/>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1</vt:i4>
      </vt:variant>
    </vt:vector>
  </HeadingPairs>
  <TitlesOfParts>
    <vt:vector size="1" baseType="lpstr">
      <vt:lpstr>产品清单</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我的计算机</dc:creator>
  <cp:lastModifiedBy>木头的心</cp:lastModifiedBy>
  <dcterms:created xsi:type="dcterms:W3CDTF">2026-05-29T09:47:00Z</dcterms:created>
  <dcterms:modified xsi:type="dcterms:W3CDTF">2026-08-12T08:53:02Z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RO">
    <vt:lpwstr>wqlLaW5nc29mdCBQREYgdG8gV1BTIDEyMA</vt:lpwstr>
  </property>
  <property fmtid="{D5CDD505-2E9C-101B-9397-08002B2CF9AE}" pid="3" name="Created">
    <vt:filetime>2026-07-17T05:58:16Z</vt:filetime>
  </property>
  <property fmtid="{D5CDD505-2E9C-101B-9397-08002B2CF9AE}" pid="4" name="ICV">
    <vt:lpwstr>E5BD1F07F3124D3AAE8B5F38CCAEF5D3_13</vt:lpwstr>
  </property>
  <property fmtid="{D5CDD505-2E9C-101B-9397-08002B2CF9AE}" pid="5" name="KSOProductBuildVer">
    <vt:lpwstr>2052-12.1.0.26895</vt:lpwstr>
  </property>
  <property fmtid="{D5CDD505-2E9C-101B-9397-08002B2CF9AE}" pid="6" name="CalculationRule">
    <vt:i4>0</vt:i4>
  </property>
</Properties>
</file>